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" windowWidth="11280" windowHeight="4956" tabRatio="943" activeTab="1"/>
  </bookViews>
  <sheets>
    <sheet name="Токтогул" sheetId="29" r:id="rId1"/>
    <sheet name="СВ Токтогул" sheetId="30" r:id="rId2"/>
  </sheets>
  <calcPr calcId="125725"/>
</workbook>
</file>

<file path=xl/calcChain.xml><?xml version="1.0" encoding="utf-8"?>
<calcChain xmlns="http://schemas.openxmlformats.org/spreadsheetml/2006/main">
  <c r="C24" i="30"/>
  <c r="C23"/>
  <c r="I63" i="29"/>
  <c r="I62"/>
  <c r="J56"/>
  <c r="J53"/>
  <c r="J26"/>
  <c r="J19"/>
  <c r="F28" i="30" l="1"/>
  <c r="C28" s="1"/>
  <c r="J60" i="29"/>
  <c r="J72"/>
  <c r="J51"/>
  <c r="J49"/>
  <c r="F26" i="30" s="1"/>
  <c r="C26" s="1"/>
  <c r="J44" i="29"/>
  <c r="F25" i="30" s="1"/>
  <c r="C25" s="1"/>
  <c r="J33" i="29"/>
  <c r="J29"/>
  <c r="J24"/>
  <c r="F27" i="30" s="1"/>
  <c r="C27" s="1"/>
  <c r="J20" i="29"/>
  <c r="F30" i="30" l="1"/>
  <c r="C30" s="1"/>
  <c r="F29"/>
  <c r="C29" s="1"/>
  <c r="F31"/>
  <c r="J36" i="29"/>
  <c r="J37" s="1"/>
  <c r="J80"/>
  <c r="J81" l="1"/>
  <c r="C31" i="30" l="1"/>
</calcChain>
</file>

<file path=xl/sharedStrings.xml><?xml version="1.0" encoding="utf-8"?>
<sst xmlns="http://schemas.openxmlformats.org/spreadsheetml/2006/main" count="111" uniqueCount="92">
  <si>
    <t>Постановлением Центральной комиссии</t>
  </si>
  <si>
    <t>по выборам и проведению референдумов</t>
  </si>
  <si>
    <t xml:space="preserve">Кыргызской Республики </t>
  </si>
  <si>
    <t>СМЕТА РАСХОДОВ</t>
  </si>
  <si>
    <t xml:space="preserve">РАСХОДЫ УЧАСТКОВОЙ  КОМИССИИ  </t>
  </si>
  <si>
    <t xml:space="preserve">Услуги связи  </t>
  </si>
  <si>
    <t>Арендная плата</t>
  </si>
  <si>
    <t>Аренда транспортных средств</t>
  </si>
  <si>
    <t>Транспортные  услуги</t>
  </si>
  <si>
    <t>Приобретение прочих услуг</t>
  </si>
  <si>
    <t>* канцелярские расходы ( ручки, бумаги, фломастеры, ватман и др. )</t>
  </si>
  <si>
    <t xml:space="preserve">Итого расходов на </t>
  </si>
  <si>
    <t xml:space="preserve"> комиссий</t>
  </si>
  <si>
    <t>Всего расходов</t>
  </si>
  <si>
    <t>комиссий</t>
  </si>
  <si>
    <t xml:space="preserve">РАСХОДЫ  ТЕРРИТОРИАЛЬНОЙ  КОМИССИИ  </t>
  </si>
  <si>
    <t>Расходы на служебные поездки (в ЦИК КР)</t>
  </si>
  <si>
    <t>гостиничный</t>
  </si>
  <si>
    <t>Арендная плата.</t>
  </si>
  <si>
    <t>Транспортные  услуги (поездка по УИК)</t>
  </si>
  <si>
    <t>*бумага А4</t>
  </si>
  <si>
    <t>*2сотр МВД*2дня</t>
  </si>
  <si>
    <t xml:space="preserve">Всего расходов на </t>
  </si>
  <si>
    <t>территориальной комиссий</t>
  </si>
  <si>
    <t xml:space="preserve">Всего расходов  </t>
  </si>
  <si>
    <t>Код лицевого счета</t>
  </si>
  <si>
    <t>Свод</t>
  </si>
  <si>
    <t>Код ведомственной классификации</t>
  </si>
  <si>
    <t>Наименование РОК</t>
  </si>
  <si>
    <t>Уровни</t>
  </si>
  <si>
    <t>эконом</t>
  </si>
  <si>
    <t>Наименование статей</t>
  </si>
  <si>
    <t xml:space="preserve">Всего </t>
  </si>
  <si>
    <t>в том числе:</t>
  </si>
  <si>
    <t>классиф</t>
  </si>
  <si>
    <t>I-квартал</t>
  </si>
  <si>
    <t>II-квартал</t>
  </si>
  <si>
    <t>III-квартал</t>
  </si>
  <si>
    <t>IV-квартал</t>
  </si>
  <si>
    <t>Зарплата</t>
  </si>
  <si>
    <t>Отчисления в Соцфонд 17,25%</t>
  </si>
  <si>
    <t>Расходы на служебные поездки</t>
  </si>
  <si>
    <t>Транспортные расходы</t>
  </si>
  <si>
    <t>*извещение 2300*0,1</t>
  </si>
  <si>
    <t xml:space="preserve">                                                                                 СМЕТА РАСХОДОВ</t>
  </si>
  <si>
    <t>Итого</t>
  </si>
  <si>
    <t xml:space="preserve"> </t>
  </si>
  <si>
    <t>( проезд с ТИК по району.для проверки готовности к выборам, доставка бюллетеней)</t>
  </si>
  <si>
    <t>Приобретение предметов и материалов для текущ-х хоз целей</t>
  </si>
  <si>
    <t>Приобретение прочих товаров и услуг</t>
  </si>
  <si>
    <t xml:space="preserve">*бюллетень  </t>
  </si>
  <si>
    <t>Услуги связи</t>
  </si>
  <si>
    <t>* оформление участка(приобретение ткани,гвоздей,краски,рейки,оплата художнику,плотнику)</t>
  </si>
  <si>
    <t>Обучение членов УИК и ТИК:</t>
  </si>
  <si>
    <t>Суточные членам УИК и ТИК 32 чел*250 сом</t>
  </si>
  <si>
    <t>За оплату проезда 32 чел*100 сом</t>
  </si>
  <si>
    <t>канцелярские расходы на организацию обучения ( 32 чел*50 сом)</t>
  </si>
  <si>
    <t>*публикация в газетах границ участков, состав УИК и др сообщений</t>
  </si>
  <si>
    <t>Заправка картриджей</t>
  </si>
  <si>
    <t>*картридж для печати спска избирателей</t>
  </si>
  <si>
    <t>Услуги связи   ( междугородняя связь)</t>
  </si>
  <si>
    <t>За регистрацию в системе электронной отч-ти Соцфонда КР</t>
  </si>
  <si>
    <t>Утверждено</t>
  </si>
  <si>
    <t>Заведующий отделом планирования</t>
  </si>
  <si>
    <t>учета и отчетности</t>
  </si>
  <si>
    <t>Э.Утуров</t>
  </si>
  <si>
    <t>телефонная связь</t>
  </si>
  <si>
    <t>Связь АСУ</t>
  </si>
  <si>
    <t>3100км*0,15л*40сом</t>
  </si>
  <si>
    <t>Доп транс расх УИК №5490 * 5000 сом</t>
  </si>
  <si>
    <t>Доп аренда транс ср-в УИК №5490 * 5000 сом</t>
  </si>
  <si>
    <t xml:space="preserve">* 2 сотр МВД * 500сомх2дня </t>
  </si>
  <si>
    <t>суточные ( 600 сом*2дня*2чел)</t>
  </si>
  <si>
    <t>* суточные  членам комиссии в день выборов  и предшеств дню выборов (12 челх500сом*2дня)</t>
  </si>
  <si>
    <t>* питание  членам комиссии и прив раб (15чел х 500 сом)*2 дня</t>
  </si>
  <si>
    <t>на 2017г</t>
  </si>
  <si>
    <t>Услуги телефонной и факсимильной связи</t>
  </si>
  <si>
    <t>1 картриджей*2500 сом</t>
  </si>
  <si>
    <t>2 тонер *400 сом</t>
  </si>
  <si>
    <t xml:space="preserve">( проезд по участку,доставка бюллетеней ,сдача отчетов ТИК </t>
  </si>
  <si>
    <t>* суточные  членам комиссии в день выборов  и предшеств дню выборов (10 челх500сомх2дня)</t>
  </si>
  <si>
    <t>* питание  членам комиссии (10чел х 500 сомх2дня)</t>
  </si>
  <si>
    <t>2146 изб+10%= 2361 изб 15 чел в листе*4 экз (пачка 500 лист)=629</t>
  </si>
  <si>
    <t>2 пачка*300</t>
  </si>
  <si>
    <t xml:space="preserve">                       Токтогулского района Джалал-Абадской области Кыргызской Республики. </t>
  </si>
  <si>
    <t>Транспортные  расходы (2чел*600*2стор )</t>
  </si>
  <si>
    <t xml:space="preserve">1500*1дня*2 чел </t>
  </si>
  <si>
    <t>Токтогульский  РОК</t>
  </si>
  <si>
    <t>на подготовку и проведение досрочных выборов депутатов Кызыл-Озгорушского айылного кенеша</t>
  </si>
  <si>
    <t xml:space="preserve">           на подготовку и проведение досрочных выборов депутатов Кызыл-Озгорушского айылного кенеша</t>
  </si>
  <si>
    <t>от  "21   " июля          2017 года  № 262</t>
  </si>
  <si>
    <t>от  " 21 "июля       2017 года  № 262</t>
  </si>
</sst>
</file>

<file path=xl/styles.xml><?xml version="1.0" encoding="utf-8"?>
<styleSheet xmlns="http://schemas.openxmlformats.org/spreadsheetml/2006/main">
  <numFmts count="4">
    <numFmt numFmtId="41" formatCode="_-* #,##0_р_._-;\-* #,##0_р_._-;_-* &quot;-&quot;_р_._-;_-@_-"/>
    <numFmt numFmtId="43" formatCode="_-* #,##0.00_р_._-;\-* #,##0.00_р_._-;_-* &quot;-&quot;??_р_._-;_-@_-"/>
    <numFmt numFmtId="164" formatCode="0.0"/>
    <numFmt numFmtId="165" formatCode="_-* #,##0_р_._-;\-* #,##0_р_._-;_-* &quot;-&quot;??_р_._-;_-@_-"/>
  </numFmts>
  <fonts count="3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9"/>
      <color indexed="8"/>
      <name val="Arial Cyr"/>
      <charset val="204"/>
    </font>
    <font>
      <b/>
      <sz val="8"/>
      <name val="Arial Cyr"/>
      <family val="2"/>
      <charset val="204"/>
    </font>
    <font>
      <b/>
      <sz val="8"/>
      <name val="Arial Narrow"/>
      <family val="2"/>
      <charset val="204"/>
    </font>
    <font>
      <sz val="8"/>
      <color indexed="9"/>
      <name val="Arial Cyr"/>
      <family val="2"/>
      <charset val="204"/>
    </font>
    <font>
      <b/>
      <sz val="10"/>
      <name val="Arial Narrow"/>
      <family val="2"/>
      <charset val="204"/>
    </font>
    <font>
      <b/>
      <sz val="8"/>
      <color indexed="8"/>
      <name val="Arial Cyr"/>
      <family val="2"/>
      <charset val="204"/>
    </font>
    <font>
      <b/>
      <sz val="8"/>
      <color indexed="8"/>
      <name val="Arial Narrow"/>
      <family val="2"/>
      <charset val="204"/>
    </font>
    <font>
      <b/>
      <sz val="9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8"/>
      <name val="Arial Narrow"/>
      <family val="2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i/>
      <sz val="8"/>
      <color indexed="10"/>
      <name val="Arial Cyr"/>
      <charset val="204"/>
    </font>
    <font>
      <i/>
      <sz val="10"/>
      <name val="Arial Cyr"/>
      <charset val="204"/>
    </font>
    <font>
      <b/>
      <i/>
      <sz val="8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b/>
      <sz val="7"/>
      <name val="Arial Cyr"/>
      <charset val="204"/>
    </font>
    <font>
      <b/>
      <i/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Arial Narrow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</cellStyleXfs>
  <cellXfs count="192">
    <xf numFmtId="0" fontId="0" fillId="0" borderId="0" xfId="0"/>
    <xf numFmtId="0" fontId="1" fillId="0" borderId="0" xfId="1"/>
    <xf numFmtId="0" fontId="4" fillId="0" borderId="0" xfId="1" applyFont="1" applyFill="1"/>
    <xf numFmtId="3" fontId="5" fillId="0" borderId="0" xfId="1" applyNumberFormat="1" applyFont="1" applyFill="1" applyAlignment="1">
      <alignment horizontal="center"/>
    </xf>
    <xf numFmtId="3" fontId="4" fillId="0" borderId="0" xfId="1" applyNumberFormat="1" applyFont="1" applyFill="1" applyAlignment="1">
      <alignment horizontal="center"/>
    </xf>
    <xf numFmtId="0" fontId="6" fillId="0" borderId="0" xfId="1" applyFont="1" applyFill="1"/>
    <xf numFmtId="3" fontId="8" fillId="0" borderId="0" xfId="1" applyNumberFormat="1" applyFont="1" applyFill="1" applyAlignment="1">
      <alignment horizontal="center"/>
    </xf>
    <xf numFmtId="0" fontId="1" fillId="0" borderId="0" xfId="4"/>
    <xf numFmtId="0" fontId="3" fillId="0" borderId="0" xfId="2" applyFont="1" applyAlignment="1">
      <alignment horizontal="center"/>
    </xf>
    <xf numFmtId="0" fontId="6" fillId="0" borderId="0" xfId="4" applyFont="1" applyFill="1"/>
    <xf numFmtId="0" fontId="3" fillId="0" borderId="0" xfId="2" applyFont="1" applyAlignment="1">
      <alignment horizontal="left"/>
    </xf>
    <xf numFmtId="3" fontId="8" fillId="0" borderId="0" xfId="4" applyNumberFormat="1" applyFont="1" applyFill="1" applyAlignment="1">
      <alignment horizontal="center"/>
    </xf>
    <xf numFmtId="0" fontId="7" fillId="0" borderId="1" xfId="2" applyFont="1" applyBorder="1"/>
    <xf numFmtId="0" fontId="7" fillId="2" borderId="1" xfId="2" applyFont="1" applyFill="1" applyBorder="1" applyAlignment="1">
      <alignment horizontal="center"/>
    </xf>
    <xf numFmtId="0" fontId="7" fillId="2" borderId="2" xfId="2" applyFont="1" applyFill="1" applyBorder="1" applyAlignment="1">
      <alignment horizontal="center"/>
    </xf>
    <xf numFmtId="0" fontId="7" fillId="2" borderId="4" xfId="2" applyFont="1" applyFill="1" applyBorder="1" applyAlignment="1">
      <alignment horizontal="center"/>
    </xf>
    <xf numFmtId="10" fontId="7" fillId="2" borderId="2" xfId="2" applyNumberFormat="1" applyFont="1" applyFill="1" applyBorder="1" applyAlignment="1">
      <alignment horizontal="center"/>
    </xf>
    <xf numFmtId="0" fontId="7" fillId="0" borderId="4" xfId="2" applyFont="1" applyBorder="1"/>
    <xf numFmtId="0" fontId="7" fillId="0" borderId="2" xfId="2" applyFont="1" applyBorder="1"/>
    <xf numFmtId="0" fontId="11" fillId="0" borderId="2" xfId="2" applyFont="1" applyBorder="1"/>
    <xf numFmtId="0" fontId="11" fillId="0" borderId="5" xfId="2" applyFont="1" applyBorder="1"/>
    <xf numFmtId="0" fontId="7" fillId="2" borderId="4" xfId="2" applyFont="1" applyFill="1" applyBorder="1"/>
    <xf numFmtId="0" fontId="7" fillId="2" borderId="2" xfId="2" applyFont="1" applyFill="1" applyBorder="1"/>
    <xf numFmtId="0" fontId="11" fillId="2" borderId="2" xfId="2" applyFont="1" applyFill="1" applyBorder="1"/>
    <xf numFmtId="0" fontId="12" fillId="2" borderId="2" xfId="2" applyFont="1" applyFill="1" applyBorder="1"/>
    <xf numFmtId="0" fontId="11" fillId="2" borderId="7" xfId="2" applyFont="1" applyFill="1" applyBorder="1"/>
    <xf numFmtId="0" fontId="7" fillId="3" borderId="9" xfId="2" applyFont="1" applyFill="1" applyBorder="1"/>
    <xf numFmtId="0" fontId="11" fillId="3" borderId="10" xfId="2" applyFont="1" applyFill="1" applyBorder="1"/>
    <xf numFmtId="0" fontId="7" fillId="3" borderId="10" xfId="2" applyFont="1" applyFill="1" applyBorder="1" applyAlignment="1">
      <alignment horizontal="center"/>
    </xf>
    <xf numFmtId="0" fontId="7" fillId="3" borderId="10" xfId="2" applyFont="1" applyFill="1" applyBorder="1"/>
    <xf numFmtId="0" fontId="10" fillId="2" borderId="2" xfId="2" applyFont="1" applyFill="1" applyBorder="1" applyAlignment="1">
      <alignment horizontal="center"/>
    </xf>
    <xf numFmtId="0" fontId="13" fillId="2" borderId="2" xfId="2" applyFont="1" applyFill="1" applyBorder="1"/>
    <xf numFmtId="0" fontId="11" fillId="0" borderId="4" xfId="2" applyFont="1" applyBorder="1"/>
    <xf numFmtId="3" fontId="9" fillId="0" borderId="0" xfId="4" applyNumberFormat="1" applyFont="1" applyFill="1" applyAlignment="1"/>
    <xf numFmtId="0" fontId="7" fillId="2" borderId="13" xfId="2" applyFont="1" applyFill="1" applyBorder="1" applyAlignment="1">
      <alignment horizontal="right"/>
    </xf>
    <xf numFmtId="0" fontId="7" fillId="2" borderId="4" xfId="2" applyFont="1" applyFill="1" applyBorder="1" applyAlignment="1">
      <alignment horizontal="right"/>
    </xf>
    <xf numFmtId="0" fontId="7" fillId="2" borderId="1" xfId="2" applyFont="1" applyFill="1" applyBorder="1"/>
    <xf numFmtId="0" fontId="11" fillId="2" borderId="4" xfId="2" applyFont="1" applyFill="1" applyBorder="1"/>
    <xf numFmtId="0" fontId="1" fillId="0" borderId="0" xfId="3"/>
    <xf numFmtId="0" fontId="11" fillId="0" borderId="0" xfId="4" applyFont="1" applyAlignment="1">
      <alignment horizontal="left"/>
    </xf>
    <xf numFmtId="0" fontId="17" fillId="0" borderId="14" xfId="4" applyFont="1" applyBorder="1" applyAlignment="1">
      <alignment horizontal="left"/>
    </xf>
    <xf numFmtId="0" fontId="18" fillId="0" borderId="0" xfId="4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9" fillId="0" borderId="15" xfId="4" applyFont="1" applyBorder="1" applyAlignment="1">
      <alignment horizontal="center"/>
    </xf>
    <xf numFmtId="0" fontId="20" fillId="0" borderId="0" xfId="4" applyFont="1" applyBorder="1" applyAlignment="1">
      <alignment horizontal="center"/>
    </xf>
    <xf numFmtId="14" fontId="19" fillId="0" borderId="15" xfId="4" applyNumberFormat="1" applyFont="1" applyBorder="1" applyAlignment="1">
      <alignment horizontal="center"/>
    </xf>
    <xf numFmtId="14" fontId="20" fillId="0" borderId="0" xfId="4" applyNumberFormat="1" applyFont="1" applyBorder="1" applyAlignment="1">
      <alignment horizontal="center"/>
    </xf>
    <xf numFmtId="0" fontId="21" fillId="0" borderId="0" xfId="3" applyFont="1" applyAlignment="1">
      <alignment horizontal="center"/>
    </xf>
    <xf numFmtId="0" fontId="19" fillId="0" borderId="0" xfId="4" applyFont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21" fillId="4" borderId="17" xfId="3" applyFont="1" applyFill="1" applyBorder="1" applyAlignment="1">
      <alignment horizontal="center"/>
    </xf>
    <xf numFmtId="0" fontId="21" fillId="4" borderId="18" xfId="3" applyFont="1" applyFill="1" applyBorder="1" applyAlignment="1">
      <alignment horizontal="center"/>
    </xf>
    <xf numFmtId="0" fontId="21" fillId="4" borderId="19" xfId="3" applyFont="1" applyFill="1" applyBorder="1" applyAlignment="1">
      <alignment horizontal="center"/>
    </xf>
    <xf numFmtId="0" fontId="15" fillId="4" borderId="20" xfId="3" applyFont="1" applyFill="1" applyBorder="1" applyAlignment="1">
      <alignment horizontal="center"/>
    </xf>
    <xf numFmtId="0" fontId="14" fillId="4" borderId="21" xfId="3" applyFont="1" applyFill="1" applyBorder="1" applyAlignment="1">
      <alignment horizontal="center"/>
    </xf>
    <xf numFmtId="0" fontId="14" fillId="4" borderId="0" xfId="3" applyFont="1" applyFill="1" applyBorder="1" applyAlignment="1">
      <alignment horizontal="center"/>
    </xf>
    <xf numFmtId="0" fontId="14" fillId="4" borderId="22" xfId="3" applyFont="1" applyFill="1" applyBorder="1" applyAlignment="1">
      <alignment horizontal="center"/>
    </xf>
    <xf numFmtId="0" fontId="14" fillId="4" borderId="20" xfId="3" applyFont="1" applyFill="1" applyBorder="1" applyAlignment="1">
      <alignment horizontal="center"/>
    </xf>
    <xf numFmtId="0" fontId="14" fillId="4" borderId="23" xfId="3" applyFont="1" applyFill="1" applyBorder="1" applyAlignment="1">
      <alignment horizontal="center"/>
    </xf>
    <xf numFmtId="0" fontId="14" fillId="4" borderId="24" xfId="3" applyFont="1" applyFill="1" applyBorder="1" applyAlignment="1">
      <alignment horizontal="center"/>
    </xf>
    <xf numFmtId="0" fontId="22" fillId="4" borderId="8" xfId="3" applyFont="1" applyFill="1" applyBorder="1" applyAlignment="1">
      <alignment horizontal="center"/>
    </xf>
    <xf numFmtId="0" fontId="22" fillId="4" borderId="25" xfId="3" applyFont="1" applyFill="1" applyBorder="1" applyAlignment="1">
      <alignment horizontal="center"/>
    </xf>
    <xf numFmtId="164" fontId="23" fillId="4" borderId="26" xfId="3" applyNumberFormat="1" applyFont="1" applyFill="1" applyBorder="1" applyAlignment="1">
      <alignment horizontal="center"/>
    </xf>
    <xf numFmtId="164" fontId="23" fillId="4" borderId="24" xfId="3" applyNumberFormat="1" applyFont="1" applyFill="1" applyBorder="1" applyAlignment="1">
      <alignment horizontal="center"/>
    </xf>
    <xf numFmtId="0" fontId="2" fillId="0" borderId="0" xfId="3" applyFont="1" applyBorder="1"/>
    <xf numFmtId="164" fontId="16" fillId="0" borderId="0" xfId="3" applyNumberFormat="1" applyFont="1" applyBorder="1" applyAlignment="1">
      <alignment horizontal="center"/>
    </xf>
    <xf numFmtId="164" fontId="23" fillId="0" borderId="0" xfId="3" applyNumberFormat="1" applyFont="1" applyBorder="1" applyAlignment="1">
      <alignment horizontal="center"/>
    </xf>
    <xf numFmtId="0" fontId="5" fillId="2" borderId="2" xfId="2" applyFont="1" applyFill="1" applyBorder="1"/>
    <xf numFmtId="0" fontId="11" fillId="3" borderId="7" xfId="2" applyFont="1" applyFill="1" applyBorder="1"/>
    <xf numFmtId="0" fontId="7" fillId="3" borderId="7" xfId="2" applyFont="1" applyFill="1" applyBorder="1"/>
    <xf numFmtId="0" fontId="7" fillId="3" borderId="7" xfId="2" applyFont="1" applyFill="1" applyBorder="1" applyAlignment="1">
      <alignment horizontal="center"/>
    </xf>
    <xf numFmtId="0" fontId="11" fillId="3" borderId="8" xfId="2" applyFont="1" applyFill="1" applyBorder="1"/>
    <xf numFmtId="0" fontId="7" fillId="3" borderId="8" xfId="2" applyFont="1" applyFill="1" applyBorder="1" applyAlignment="1">
      <alignment horizontal="center"/>
    </xf>
    <xf numFmtId="0" fontId="7" fillId="3" borderId="8" xfId="2" applyFont="1" applyFill="1" applyBorder="1"/>
    <xf numFmtId="165" fontId="7" fillId="2" borderId="1" xfId="5" applyNumberFormat="1" applyFont="1" applyFill="1" applyBorder="1" applyAlignment="1">
      <alignment horizontal="center"/>
    </xf>
    <xf numFmtId="165" fontId="12" fillId="2" borderId="2" xfId="5" applyNumberFormat="1" applyFont="1" applyFill="1" applyBorder="1" applyAlignment="1">
      <alignment horizontal="center"/>
    </xf>
    <xf numFmtId="165" fontId="11" fillId="2" borderId="2" xfId="5" applyNumberFormat="1" applyFont="1" applyFill="1" applyBorder="1" applyAlignment="1">
      <alignment horizontal="center"/>
    </xf>
    <xf numFmtId="165" fontId="10" fillId="2" borderId="2" xfId="5" applyNumberFormat="1" applyFont="1" applyFill="1" applyBorder="1" applyAlignment="1">
      <alignment horizontal="center"/>
    </xf>
    <xf numFmtId="165" fontId="12" fillId="2" borderId="2" xfId="5" applyNumberFormat="1" applyFont="1" applyFill="1" applyBorder="1"/>
    <xf numFmtId="165" fontId="7" fillId="2" borderId="2" xfId="5" applyNumberFormat="1" applyFont="1" applyFill="1" applyBorder="1" applyAlignment="1">
      <alignment horizontal="center"/>
    </xf>
    <xf numFmtId="165" fontId="11" fillId="3" borderId="7" xfId="5" applyNumberFormat="1" applyFont="1" applyFill="1" applyBorder="1"/>
    <xf numFmtId="165" fontId="11" fillId="3" borderId="8" xfId="5" applyNumberFormat="1" applyFont="1" applyFill="1" applyBorder="1"/>
    <xf numFmtId="165" fontId="23" fillId="0" borderId="30" xfId="5" applyNumberFormat="1" applyFont="1" applyBorder="1" applyAlignment="1">
      <alignment horizontal="center"/>
    </xf>
    <xf numFmtId="165" fontId="23" fillId="0" borderId="27" xfId="5" applyNumberFormat="1" applyFont="1" applyBorder="1" applyAlignment="1">
      <alignment horizontal="center"/>
    </xf>
    <xf numFmtId="165" fontId="1" fillId="0" borderId="27" xfId="5" applyNumberFormat="1" applyFont="1" applyBorder="1"/>
    <xf numFmtId="165" fontId="23" fillId="0" borderId="28" xfId="5" applyNumberFormat="1" applyFont="1" applyBorder="1" applyAlignment="1">
      <alignment horizontal="center"/>
    </xf>
    <xf numFmtId="165" fontId="1" fillId="0" borderId="28" xfId="5" applyNumberFormat="1" applyFont="1" applyBorder="1"/>
    <xf numFmtId="165" fontId="23" fillId="0" borderId="31" xfId="5" applyNumberFormat="1" applyFont="1" applyBorder="1" applyAlignment="1">
      <alignment horizontal="center"/>
    </xf>
    <xf numFmtId="165" fontId="23" fillId="0" borderId="29" xfId="5" applyNumberFormat="1" applyFont="1" applyBorder="1" applyAlignment="1">
      <alignment horizontal="center"/>
    </xf>
    <xf numFmtId="0" fontId="11" fillId="0" borderId="38" xfId="2" applyFont="1" applyBorder="1"/>
    <xf numFmtId="0" fontId="25" fillId="0" borderId="0" xfId="2" applyFont="1" applyBorder="1"/>
    <xf numFmtId="0" fontId="26" fillId="0" borderId="0" xfId="0" applyFont="1"/>
    <xf numFmtId="165" fontId="23" fillId="0" borderId="39" xfId="5" applyNumberFormat="1" applyFont="1" applyBorder="1" applyAlignment="1">
      <alignment horizontal="center"/>
    </xf>
    <xf numFmtId="165" fontId="1" fillId="0" borderId="39" xfId="5" applyNumberFormat="1" applyFont="1" applyBorder="1"/>
    <xf numFmtId="0" fontId="7" fillId="2" borderId="40" xfId="2" applyFont="1" applyFill="1" applyBorder="1" applyAlignment="1">
      <alignment horizontal="right"/>
    </xf>
    <xf numFmtId="0" fontId="7" fillId="2" borderId="38" xfId="2" applyFont="1" applyFill="1" applyBorder="1" applyAlignment="1">
      <alignment horizontal="center"/>
    </xf>
    <xf numFmtId="0" fontId="7" fillId="2" borderId="38" xfId="2" applyFont="1" applyFill="1" applyBorder="1" applyAlignment="1">
      <alignment horizontal="right"/>
    </xf>
    <xf numFmtId="0" fontId="7" fillId="0" borderId="38" xfId="2" applyFont="1" applyBorder="1"/>
    <xf numFmtId="0" fontId="11" fillId="0" borderId="41" xfId="2" applyFont="1" applyBorder="1"/>
    <xf numFmtId="0" fontId="7" fillId="2" borderId="38" xfId="2" applyFont="1" applyFill="1" applyBorder="1"/>
    <xf numFmtId="165" fontId="7" fillId="2" borderId="42" xfId="5" applyNumberFormat="1" applyFont="1" applyFill="1" applyBorder="1" applyAlignment="1">
      <alignment horizontal="center"/>
    </xf>
    <xf numFmtId="165" fontId="7" fillId="2" borderId="37" xfId="5" applyNumberFormat="1" applyFont="1" applyFill="1" applyBorder="1" applyAlignment="1">
      <alignment horizontal="center"/>
    </xf>
    <xf numFmtId="165" fontId="12" fillId="0" borderId="37" xfId="5" applyNumberFormat="1" applyFont="1" applyBorder="1" applyAlignment="1">
      <alignment horizontal="center"/>
    </xf>
    <xf numFmtId="165" fontId="10" fillId="0" borderId="37" xfId="5" applyNumberFormat="1" applyFont="1" applyBorder="1" applyAlignment="1">
      <alignment horizontal="center"/>
    </xf>
    <xf numFmtId="165" fontId="12" fillId="0" borderId="43" xfId="5" applyNumberFormat="1" applyFont="1" applyBorder="1" applyAlignment="1">
      <alignment horizontal="center"/>
    </xf>
    <xf numFmtId="0" fontId="7" fillId="0" borderId="13" xfId="2" applyFont="1" applyBorder="1"/>
    <xf numFmtId="0" fontId="7" fillId="2" borderId="32" xfId="2" applyFont="1" applyFill="1" applyBorder="1" applyAlignment="1">
      <alignment horizontal="center"/>
    </xf>
    <xf numFmtId="0" fontId="7" fillId="2" borderId="3" xfId="2" applyFont="1" applyFill="1" applyBorder="1" applyAlignment="1">
      <alignment horizontal="center"/>
    </xf>
    <xf numFmtId="0" fontId="11" fillId="2" borderId="4" xfId="2" applyFont="1" applyFill="1" applyBorder="1" applyAlignment="1">
      <alignment horizontal="center"/>
    </xf>
    <xf numFmtId="0" fontId="7" fillId="0" borderId="3" xfId="2" applyFont="1" applyBorder="1"/>
    <xf numFmtId="0" fontId="11" fillId="0" borderId="3" xfId="2" applyFont="1" applyBorder="1"/>
    <xf numFmtId="0" fontId="12" fillId="0" borderId="4" xfId="2" applyFont="1" applyBorder="1"/>
    <xf numFmtId="0" fontId="13" fillId="0" borderId="4" xfId="2" applyFont="1" applyBorder="1"/>
    <xf numFmtId="0" fontId="11" fillId="0" borderId="6" xfId="2" applyFont="1" applyBorder="1"/>
    <xf numFmtId="0" fontId="7" fillId="2" borderId="3" xfId="2" applyFont="1" applyFill="1" applyBorder="1"/>
    <xf numFmtId="0" fontId="13" fillId="0" borderId="12" xfId="2" applyFont="1" applyBorder="1"/>
    <xf numFmtId="165" fontId="18" fillId="0" borderId="27" xfId="5" applyNumberFormat="1" applyFont="1" applyBorder="1" applyAlignment="1">
      <alignment horizontal="center"/>
    </xf>
    <xf numFmtId="165" fontId="18" fillId="0" borderId="28" xfId="5" applyNumberFormat="1" applyFont="1" applyBorder="1" applyAlignment="1">
      <alignment horizontal="center"/>
    </xf>
    <xf numFmtId="165" fontId="18" fillId="0" borderId="39" xfId="5" applyNumberFormat="1" applyFont="1" applyBorder="1" applyAlignment="1">
      <alignment horizontal="center"/>
    </xf>
    <xf numFmtId="0" fontId="16" fillId="4" borderId="44" xfId="3" applyFont="1" applyFill="1" applyBorder="1" applyAlignment="1">
      <alignment horizontal="center"/>
    </xf>
    <xf numFmtId="0" fontId="14" fillId="4" borderId="45" xfId="3" applyFont="1" applyFill="1" applyBorder="1" applyAlignment="1">
      <alignment horizontal="center"/>
    </xf>
    <xf numFmtId="0" fontId="12" fillId="4" borderId="14" xfId="3" applyFont="1" applyFill="1" applyBorder="1" applyAlignment="1">
      <alignment horizontal="left"/>
    </xf>
    <xf numFmtId="0" fontId="11" fillId="0" borderId="46" xfId="3" applyFont="1" applyBorder="1" applyAlignment="1">
      <alignment horizontal="left"/>
    </xf>
    <xf numFmtId="0" fontId="11" fillId="2" borderId="46" xfId="3" applyFont="1" applyFill="1" applyBorder="1" applyAlignment="1">
      <alignment horizontal="left"/>
    </xf>
    <xf numFmtId="0" fontId="11" fillId="2" borderId="37" xfId="2" applyFont="1" applyFill="1" applyBorder="1" applyAlignment="1">
      <alignment vertical="top"/>
    </xf>
    <xf numFmtId="0" fontId="11" fillId="2" borderId="37" xfId="2" applyFont="1" applyFill="1" applyBorder="1" applyAlignment="1">
      <alignment wrapText="1"/>
    </xf>
    <xf numFmtId="0" fontId="15" fillId="0" borderId="47" xfId="3" applyFont="1" applyBorder="1" applyAlignment="1">
      <alignment horizontal="center"/>
    </xf>
    <xf numFmtId="0" fontId="16" fillId="4" borderId="48" xfId="3" applyFont="1" applyFill="1" applyBorder="1" applyAlignment="1">
      <alignment horizontal="center"/>
    </xf>
    <xf numFmtId="0" fontId="22" fillId="4" borderId="49" xfId="3" applyFont="1" applyFill="1" applyBorder="1" applyAlignment="1">
      <alignment horizontal="center"/>
    </xf>
    <xf numFmtId="0" fontId="11" fillId="4" borderId="49" xfId="3" applyFont="1" applyFill="1" applyBorder="1"/>
    <xf numFmtId="0" fontId="2" fillId="0" borderId="50" xfId="3" applyFont="1" applyBorder="1"/>
    <xf numFmtId="0" fontId="27" fillId="0" borderId="0" xfId="0" applyFont="1"/>
    <xf numFmtId="165" fontId="15" fillId="0" borderId="29" xfId="5" applyNumberFormat="1" applyFont="1" applyBorder="1"/>
    <xf numFmtId="0" fontId="5" fillId="0" borderId="28" xfId="3" applyFont="1" applyBorder="1" applyAlignment="1">
      <alignment horizontal="center"/>
    </xf>
    <xf numFmtId="0" fontId="5" fillId="0" borderId="49" xfId="3" applyFont="1" applyBorder="1" applyAlignment="1">
      <alignment horizontal="center"/>
    </xf>
    <xf numFmtId="41" fontId="7" fillId="2" borderId="32" xfId="5" applyNumberFormat="1" applyFont="1" applyFill="1" applyBorder="1" applyAlignment="1">
      <alignment horizontal="center" vertical="top"/>
    </xf>
    <xf numFmtId="41" fontId="7" fillId="2" borderId="3" xfId="5" applyNumberFormat="1" applyFont="1" applyFill="1" applyBorder="1" applyAlignment="1">
      <alignment horizontal="center" vertical="top"/>
    </xf>
    <xf numFmtId="41" fontId="7" fillId="0" borderId="3" xfId="5" applyNumberFormat="1" applyFont="1" applyBorder="1" applyAlignment="1">
      <alignment horizontal="center" vertical="top"/>
    </xf>
    <xf numFmtId="41" fontId="11" fillId="0" borderId="3" xfId="5" applyNumberFormat="1" applyFont="1" applyBorder="1" applyAlignment="1">
      <alignment horizontal="center" vertical="top"/>
    </xf>
    <xf numFmtId="41" fontId="11" fillId="0" borderId="6" xfId="5" applyNumberFormat="1" applyFont="1" applyBorder="1" applyAlignment="1">
      <alignment horizontal="center" vertical="top"/>
    </xf>
    <xf numFmtId="41" fontId="7" fillId="3" borderId="7" xfId="5" applyNumberFormat="1" applyFont="1" applyFill="1" applyBorder="1" applyAlignment="1">
      <alignment horizontal="center" vertical="top"/>
    </xf>
    <xf numFmtId="41" fontId="7" fillId="3" borderId="8" xfId="5" applyNumberFormat="1" applyFont="1" applyFill="1" applyBorder="1" applyAlignment="1">
      <alignment horizontal="center" vertical="top"/>
    </xf>
    <xf numFmtId="41" fontId="28" fillId="2" borderId="32" xfId="5" applyNumberFormat="1" applyFont="1" applyFill="1" applyBorder="1" applyAlignment="1">
      <alignment horizontal="center" vertical="center"/>
    </xf>
    <xf numFmtId="41" fontId="10" fillId="2" borderId="3" xfId="5" applyNumberFormat="1" applyFont="1" applyFill="1" applyBorder="1" applyAlignment="1">
      <alignment horizontal="center"/>
    </xf>
    <xf numFmtId="41" fontId="7" fillId="2" borderId="3" xfId="5" applyNumberFormat="1" applyFont="1" applyFill="1" applyBorder="1" applyAlignment="1">
      <alignment horizontal="center"/>
    </xf>
    <xf numFmtId="41" fontId="11" fillId="2" borderId="3" xfId="5" applyNumberFormat="1" applyFont="1" applyFill="1" applyBorder="1" applyAlignment="1">
      <alignment horizontal="center"/>
    </xf>
    <xf numFmtId="41" fontId="7" fillId="3" borderId="11" xfId="5" applyNumberFormat="1" applyFont="1" applyFill="1" applyBorder="1" applyAlignment="1">
      <alignment horizontal="center"/>
    </xf>
    <xf numFmtId="3" fontId="9" fillId="0" borderId="0" xfId="1" applyNumberFormat="1" applyFont="1" applyFill="1" applyAlignment="1">
      <alignment horizontal="left"/>
    </xf>
    <xf numFmtId="0" fontId="7" fillId="0" borderId="0" xfId="2" applyFont="1" applyAlignment="1">
      <alignment horizontal="center"/>
    </xf>
    <xf numFmtId="0" fontId="16" fillId="0" borderId="0" xfId="4" applyFont="1" applyAlignment="1">
      <alignment horizontal="center"/>
    </xf>
    <xf numFmtId="0" fontId="7" fillId="6" borderId="9" xfId="2" applyFont="1" applyFill="1" applyBorder="1"/>
    <xf numFmtId="0" fontId="11" fillId="6" borderId="10" xfId="2" applyFont="1" applyFill="1" applyBorder="1"/>
    <xf numFmtId="0" fontId="7" fillId="6" borderId="10" xfId="2" applyFont="1" applyFill="1" applyBorder="1" applyAlignment="1">
      <alignment horizontal="center"/>
    </xf>
    <xf numFmtId="0" fontId="7" fillId="6" borderId="10" xfId="2" applyFont="1" applyFill="1" applyBorder="1"/>
    <xf numFmtId="165" fontId="11" fillId="6" borderId="10" xfId="2" applyNumberFormat="1" applyFont="1" applyFill="1" applyBorder="1"/>
    <xf numFmtId="41" fontId="7" fillId="6" borderId="11" xfId="5" applyNumberFormat="1" applyFont="1" applyFill="1" applyBorder="1" applyAlignment="1">
      <alignment horizontal="center"/>
    </xf>
    <xf numFmtId="0" fontId="0" fillId="0" borderId="7" xfId="0" applyBorder="1"/>
    <xf numFmtId="0" fontId="29" fillId="5" borderId="35" xfId="0" applyFont="1" applyFill="1" applyBorder="1"/>
    <xf numFmtId="0" fontId="29" fillId="5" borderId="15" xfId="0" applyFont="1" applyFill="1" applyBorder="1"/>
    <xf numFmtId="41" fontId="29" fillId="5" borderId="36" xfId="0" applyNumberFormat="1" applyFont="1" applyFill="1" applyBorder="1" applyAlignment="1">
      <alignment horizontal="center"/>
    </xf>
    <xf numFmtId="0" fontId="10" fillId="2" borderId="3" xfId="2" applyFont="1" applyFill="1" applyBorder="1" applyAlignment="1">
      <alignment horizontal="center"/>
    </xf>
    <xf numFmtId="165" fontId="12" fillId="2" borderId="37" xfId="5" applyNumberFormat="1" applyFont="1" applyFill="1" applyBorder="1" applyAlignment="1">
      <alignment horizontal="center"/>
    </xf>
    <xf numFmtId="3" fontId="9" fillId="0" borderId="0" xfId="4" applyNumberFormat="1" applyFont="1" applyFill="1" applyAlignment="1">
      <alignment horizontal="left"/>
    </xf>
    <xf numFmtId="0" fontId="11" fillId="0" borderId="37" xfId="2" applyFont="1" applyBorder="1"/>
    <xf numFmtId="0" fontId="12" fillId="2" borderId="2" xfId="2" applyFont="1" applyFill="1" applyBorder="1" applyAlignment="1">
      <alignment horizontal="left"/>
    </xf>
    <xf numFmtId="0" fontId="7" fillId="0" borderId="0" xfId="2" applyFont="1" applyAlignment="1">
      <alignment horizontal="center"/>
    </xf>
    <xf numFmtId="0" fontId="13" fillId="0" borderId="12" xfId="2" applyFont="1" applyBorder="1" applyAlignment="1">
      <alignment horizontal="left"/>
    </xf>
    <xf numFmtId="0" fontId="13" fillId="0" borderId="5" xfId="2" applyFont="1" applyBorder="1" applyAlignment="1">
      <alignment horizontal="left"/>
    </xf>
    <xf numFmtId="0" fontId="7" fillId="3" borderId="33" xfId="2" applyFont="1" applyFill="1" applyBorder="1" applyAlignment="1">
      <alignment horizontal="left"/>
    </xf>
    <xf numFmtId="0" fontId="7" fillId="3" borderId="34" xfId="2" applyFont="1" applyFill="1" applyBorder="1" applyAlignment="1">
      <alignment horizontal="left"/>
    </xf>
    <xf numFmtId="0" fontId="7" fillId="2" borderId="35" xfId="2" applyFont="1" applyFill="1" applyBorder="1" applyAlignment="1">
      <alignment horizontal="center"/>
    </xf>
    <xf numFmtId="0" fontId="7" fillId="2" borderId="15" xfId="2" applyFont="1" applyFill="1" applyBorder="1" applyAlignment="1">
      <alignment horizontal="center"/>
    </xf>
    <xf numFmtId="0" fontId="7" fillId="2" borderId="36" xfId="2" applyFont="1" applyFill="1" applyBorder="1" applyAlignment="1">
      <alignment horizontal="center"/>
    </xf>
    <xf numFmtId="0" fontId="12" fillId="2" borderId="2" xfId="2" applyFont="1" applyFill="1" applyBorder="1" applyAlignment="1">
      <alignment horizontal="center"/>
    </xf>
    <xf numFmtId="0" fontId="12" fillId="2" borderId="2" xfId="2" applyFont="1" applyFill="1" applyBorder="1" applyAlignment="1">
      <alignment horizontal="left"/>
    </xf>
    <xf numFmtId="0" fontId="12" fillId="2" borderId="52" xfId="2" applyFont="1" applyFill="1" applyBorder="1" applyAlignment="1">
      <alignment horizontal="left"/>
    </xf>
    <xf numFmtId="0" fontId="12" fillId="2" borderId="37" xfId="2" applyFont="1" applyFill="1" applyBorder="1" applyAlignment="1">
      <alignment horizontal="left"/>
    </xf>
    <xf numFmtId="0" fontId="7" fillId="5" borderId="7" xfId="2" applyFont="1" applyFill="1" applyBorder="1" applyAlignment="1">
      <alignment horizontal="center"/>
    </xf>
    <xf numFmtId="0" fontId="7" fillId="5" borderId="8" xfId="2" applyFont="1" applyFill="1" applyBorder="1" applyAlignment="1">
      <alignment horizontal="center"/>
    </xf>
    <xf numFmtId="3" fontId="9" fillId="0" borderId="0" xfId="1" applyNumberFormat="1" applyFont="1" applyFill="1" applyAlignment="1">
      <alignment horizontal="left"/>
    </xf>
    <xf numFmtId="0" fontId="7" fillId="0" borderId="0" xfId="2" applyFont="1" applyAlignment="1">
      <alignment horizontal="center"/>
    </xf>
    <xf numFmtId="0" fontId="25" fillId="0" borderId="0" xfId="2" applyFont="1" applyAlignment="1">
      <alignment horizontal="left"/>
    </xf>
    <xf numFmtId="0" fontId="10" fillId="0" borderId="14" xfId="2" applyFont="1" applyBorder="1" applyAlignment="1"/>
    <xf numFmtId="0" fontId="11" fillId="2" borderId="38" xfId="2" applyFont="1" applyFill="1" applyBorder="1" applyAlignment="1">
      <alignment horizontal="left"/>
    </xf>
    <xf numFmtId="0" fontId="11" fillId="2" borderId="51" xfId="2" applyFont="1" applyFill="1" applyBorder="1" applyAlignment="1">
      <alignment horizontal="left"/>
    </xf>
    <xf numFmtId="0" fontId="11" fillId="2" borderId="37" xfId="2" applyFont="1" applyFill="1" applyBorder="1" applyAlignment="1">
      <alignment horizontal="left"/>
    </xf>
    <xf numFmtId="0" fontId="14" fillId="4" borderId="14" xfId="3" applyFont="1" applyFill="1" applyBorder="1" applyAlignment="1">
      <alignment horizontal="center"/>
    </xf>
    <xf numFmtId="3" fontId="9" fillId="0" borderId="0" xfId="4" applyNumberFormat="1" applyFont="1" applyFill="1" applyAlignment="1">
      <alignment horizontal="left"/>
    </xf>
    <xf numFmtId="0" fontId="7" fillId="0" borderId="0" xfId="2" applyFont="1" applyAlignment="1">
      <alignment horizontal="left"/>
    </xf>
    <xf numFmtId="0" fontId="25" fillId="0" borderId="0" xfId="2" applyFont="1" applyAlignment="1"/>
    <xf numFmtId="0" fontId="16" fillId="0" borderId="0" xfId="4" applyFont="1" applyAlignment="1">
      <alignment horizontal="center"/>
    </xf>
    <xf numFmtId="0" fontId="17" fillId="0" borderId="0" xfId="4" applyFont="1" applyBorder="1" applyAlignment="1">
      <alignment horizontal="left"/>
    </xf>
  </cellXfs>
  <cellStyles count="6">
    <cellStyle name="Обычный" xfId="0" builtinId="0"/>
    <cellStyle name="Обычный 2" xfId="1"/>
    <cellStyle name="Обычный 4" xfId="4"/>
    <cellStyle name="Обычный_Смета на выборы - проект" xfId="2"/>
    <cellStyle name="Обычный_спецсредства" xfId="3"/>
    <cellStyle name="Финансовый" xfId="5" builtinId="3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4"/>
  <sheetViews>
    <sheetView workbookViewId="0">
      <selection activeCell="M23" sqref="M23"/>
    </sheetView>
  </sheetViews>
  <sheetFormatPr defaultRowHeight="14.4"/>
  <cols>
    <col min="9" max="9" width="13.6640625" customWidth="1"/>
    <col min="10" max="10" width="17.33203125" customWidth="1"/>
  </cols>
  <sheetData>
    <row r="1" spans="1:10">
      <c r="A1" s="2"/>
      <c r="B1" s="3"/>
      <c r="C1" s="4"/>
      <c r="D1" s="5"/>
      <c r="E1" s="148"/>
      <c r="F1" s="148"/>
      <c r="G1" s="10" t="s">
        <v>62</v>
      </c>
      <c r="H1" s="8"/>
      <c r="I1" s="1"/>
      <c r="J1" s="1"/>
    </row>
    <row r="2" spans="1:10">
      <c r="A2" s="2"/>
      <c r="B2" s="3"/>
      <c r="C2" s="4"/>
      <c r="D2" s="5"/>
      <c r="E2" s="148"/>
      <c r="F2" s="148"/>
      <c r="G2" s="147" t="s">
        <v>0</v>
      </c>
      <c r="H2" s="6"/>
      <c r="I2" s="1"/>
      <c r="J2" s="1"/>
    </row>
    <row r="3" spans="1:10">
      <c r="A3" s="2"/>
      <c r="B3" s="3"/>
      <c r="C3" s="4"/>
      <c r="D3" s="5"/>
      <c r="E3" s="148"/>
      <c r="F3" s="148"/>
      <c r="G3" s="147" t="s">
        <v>1</v>
      </c>
      <c r="H3" s="6"/>
      <c r="I3" s="5"/>
      <c r="J3" s="1"/>
    </row>
    <row r="4" spans="1:10">
      <c r="A4" s="2"/>
      <c r="B4" s="3"/>
      <c r="C4" s="4"/>
      <c r="D4" s="5"/>
      <c r="E4" s="148"/>
      <c r="F4" s="148"/>
      <c r="G4" s="179" t="s">
        <v>2</v>
      </c>
      <c r="H4" s="179"/>
      <c r="I4" s="179"/>
      <c r="J4" s="179"/>
    </row>
    <row r="5" spans="1:10">
      <c r="A5" s="2"/>
      <c r="B5" s="3"/>
      <c r="C5" s="4"/>
      <c r="D5" s="5"/>
      <c r="E5" s="165"/>
      <c r="F5" s="165"/>
      <c r="G5" s="179" t="s">
        <v>90</v>
      </c>
      <c r="H5" s="179"/>
      <c r="I5" s="179"/>
      <c r="J5" s="1"/>
    </row>
    <row r="6" spans="1:10">
      <c r="A6" s="2"/>
      <c r="B6" s="3"/>
      <c r="C6" s="4"/>
      <c r="D6" s="5"/>
      <c r="E6" s="148"/>
      <c r="F6" s="148"/>
      <c r="G6" s="147"/>
      <c r="H6" s="147"/>
      <c r="I6" s="147"/>
      <c r="J6" s="1"/>
    </row>
    <row r="7" spans="1:10" hidden="1">
      <c r="A7" s="2"/>
      <c r="B7" s="3"/>
      <c r="C7" s="4"/>
      <c r="D7" s="5"/>
      <c r="E7" s="148"/>
      <c r="F7" s="148"/>
      <c r="G7" s="147"/>
      <c r="H7" s="147"/>
      <c r="I7" s="147"/>
      <c r="J7" s="1"/>
    </row>
    <row r="8" spans="1:10">
      <c r="A8" s="180" t="s">
        <v>3</v>
      </c>
      <c r="B8" s="180"/>
      <c r="C8" s="180"/>
      <c r="D8" s="180"/>
      <c r="E8" s="180"/>
      <c r="F8" s="180"/>
      <c r="G8" s="180"/>
      <c r="H8" s="180"/>
      <c r="I8" s="180"/>
      <c r="J8" s="180"/>
    </row>
    <row r="9" spans="1:10" ht="15.6">
      <c r="A9" s="181" t="s">
        <v>89</v>
      </c>
      <c r="B9" s="181"/>
      <c r="C9" s="181"/>
      <c r="D9" s="181"/>
      <c r="E9" s="181"/>
      <c r="F9" s="181"/>
      <c r="G9" s="181"/>
      <c r="H9" s="181"/>
      <c r="I9" s="181"/>
      <c r="J9" s="181"/>
    </row>
    <row r="10" spans="1:10" ht="15.6">
      <c r="A10" s="90" t="s">
        <v>84</v>
      </c>
      <c r="B10" s="90"/>
      <c r="C10" s="90"/>
      <c r="D10" s="90"/>
      <c r="E10" s="90"/>
      <c r="F10" s="90"/>
      <c r="G10" s="90"/>
      <c r="H10" s="90"/>
      <c r="I10" s="90"/>
      <c r="J10" s="90"/>
    </row>
    <row r="11" spans="1:10">
      <c r="A11" s="182"/>
      <c r="B11" s="182"/>
      <c r="C11" s="182"/>
      <c r="D11" s="182"/>
      <c r="E11" s="182"/>
      <c r="F11" s="182"/>
      <c r="G11" s="182"/>
      <c r="H11" s="182"/>
      <c r="I11" s="182"/>
      <c r="J11" s="182"/>
    </row>
    <row r="12" spans="1:10">
      <c r="A12" s="177" t="s">
        <v>4</v>
      </c>
      <c r="B12" s="177"/>
      <c r="C12" s="177"/>
      <c r="D12" s="177"/>
      <c r="E12" s="178"/>
      <c r="F12" s="178"/>
      <c r="G12" s="178"/>
      <c r="H12" s="178"/>
      <c r="I12" s="177"/>
      <c r="J12" s="177"/>
    </row>
    <row r="13" spans="1:10" hidden="1">
      <c r="A13" s="94"/>
      <c r="B13" s="105"/>
      <c r="C13" s="12"/>
      <c r="D13" s="12"/>
      <c r="E13" s="12"/>
      <c r="F13" s="13"/>
      <c r="G13" s="13"/>
      <c r="H13" s="106"/>
      <c r="I13" s="100"/>
      <c r="J13" s="135"/>
    </row>
    <row r="14" spans="1:10" hidden="1">
      <c r="A14" s="95"/>
      <c r="B14" s="183"/>
      <c r="C14" s="184"/>
      <c r="D14" s="184"/>
      <c r="E14" s="184"/>
      <c r="F14" s="185"/>
      <c r="G14" s="30"/>
      <c r="H14" s="160"/>
      <c r="I14" s="161"/>
      <c r="J14" s="136"/>
    </row>
    <row r="15" spans="1:10" hidden="1">
      <c r="A15" s="95"/>
      <c r="B15" s="183"/>
      <c r="C15" s="184"/>
      <c r="D15" s="184"/>
      <c r="E15" s="184"/>
      <c r="F15" s="185"/>
      <c r="G15" s="30"/>
      <c r="H15" s="160"/>
      <c r="I15" s="161"/>
      <c r="J15" s="136"/>
    </row>
    <row r="16" spans="1:10" hidden="1">
      <c r="A16" s="95"/>
      <c r="B16" s="183"/>
      <c r="C16" s="184"/>
      <c r="D16" s="184"/>
      <c r="E16" s="184"/>
      <c r="F16" s="185"/>
      <c r="G16" s="30"/>
      <c r="H16" s="160"/>
      <c r="I16" s="161"/>
      <c r="J16" s="136"/>
    </row>
    <row r="17" spans="1:10" hidden="1">
      <c r="A17" s="95"/>
      <c r="B17" s="108"/>
      <c r="C17" s="175"/>
      <c r="D17" s="176"/>
      <c r="E17" s="30"/>
      <c r="F17" s="30"/>
      <c r="G17" s="30"/>
      <c r="H17" s="160"/>
      <c r="I17" s="161"/>
      <c r="J17" s="136"/>
    </row>
    <row r="18" spans="1:10" hidden="1">
      <c r="A18" s="96"/>
      <c r="B18" s="15"/>
      <c r="C18" s="14"/>
      <c r="D18" s="14"/>
      <c r="E18" s="16"/>
      <c r="F18" s="14"/>
      <c r="G18" s="14"/>
      <c r="H18" s="107"/>
      <c r="I18" s="101"/>
      <c r="J18" s="136"/>
    </row>
    <row r="19" spans="1:10">
      <c r="A19" s="97">
        <v>2212</v>
      </c>
      <c r="B19" s="17" t="s">
        <v>5</v>
      </c>
      <c r="C19" s="18"/>
      <c r="D19" s="18"/>
      <c r="E19" s="18"/>
      <c r="F19" s="18"/>
      <c r="G19" s="18"/>
      <c r="H19" s="109"/>
      <c r="I19" s="102"/>
      <c r="J19" s="137">
        <f>I22+I23</f>
        <v>1600</v>
      </c>
    </row>
    <row r="20" spans="1:10" hidden="1">
      <c r="A20" s="97">
        <v>2213</v>
      </c>
      <c r="B20" s="17" t="s">
        <v>6</v>
      </c>
      <c r="C20" s="18"/>
      <c r="D20" s="18"/>
      <c r="E20" s="18"/>
      <c r="F20" s="18"/>
      <c r="G20" s="18"/>
      <c r="H20" s="109"/>
      <c r="I20" s="103"/>
      <c r="J20" s="137">
        <f>I21</f>
        <v>0</v>
      </c>
    </row>
    <row r="21" spans="1:10" hidden="1">
      <c r="A21" s="89"/>
      <c r="B21" s="32" t="s">
        <v>7</v>
      </c>
      <c r="C21" s="19"/>
      <c r="D21" s="19"/>
      <c r="E21" s="19"/>
      <c r="F21" s="19"/>
      <c r="G21" s="19"/>
      <c r="H21" s="110"/>
      <c r="I21" s="102"/>
      <c r="J21" s="138"/>
    </row>
    <row r="22" spans="1:10">
      <c r="A22" s="89"/>
      <c r="B22" s="32" t="s">
        <v>66</v>
      </c>
      <c r="C22" s="19"/>
      <c r="D22" s="19"/>
      <c r="E22" s="19"/>
      <c r="F22" s="19"/>
      <c r="G22" s="19"/>
      <c r="H22" s="110"/>
      <c r="I22" s="102">
        <v>1000</v>
      </c>
      <c r="J22" s="138"/>
    </row>
    <row r="23" spans="1:10">
      <c r="A23" s="89"/>
      <c r="B23" s="32" t="s">
        <v>67</v>
      </c>
      <c r="C23" s="19"/>
      <c r="D23" s="19"/>
      <c r="E23" s="19"/>
      <c r="F23" s="19"/>
      <c r="G23" s="19"/>
      <c r="H23" s="110"/>
      <c r="I23" s="102">
        <v>600</v>
      </c>
      <c r="J23" s="138"/>
    </row>
    <row r="24" spans="1:10" s="131" customFormat="1">
      <c r="A24" s="97">
        <v>2213</v>
      </c>
      <c r="B24" s="17" t="s">
        <v>6</v>
      </c>
      <c r="C24" s="18"/>
      <c r="D24" s="18"/>
      <c r="E24" s="18"/>
      <c r="F24" s="18"/>
      <c r="G24" s="18"/>
      <c r="H24" s="109"/>
      <c r="I24" s="103"/>
      <c r="J24" s="137">
        <f>I25</f>
        <v>2000</v>
      </c>
    </row>
    <row r="25" spans="1:10">
      <c r="A25" s="89"/>
      <c r="B25" s="32" t="s">
        <v>7</v>
      </c>
      <c r="C25" s="19"/>
      <c r="D25" s="19"/>
      <c r="E25" s="19"/>
      <c r="F25" s="19"/>
      <c r="G25" s="19"/>
      <c r="H25" s="110"/>
      <c r="I25" s="102">
        <v>2000</v>
      </c>
      <c r="J25" s="138"/>
    </row>
    <row r="26" spans="1:10">
      <c r="A26" s="97">
        <v>2214</v>
      </c>
      <c r="B26" s="17" t="s">
        <v>8</v>
      </c>
      <c r="C26" s="18"/>
      <c r="D26" s="18"/>
      <c r="E26" s="18"/>
      <c r="F26" s="18"/>
      <c r="G26" s="18"/>
      <c r="H26" s="109"/>
      <c r="I26" s="103"/>
      <c r="J26" s="137">
        <f>I27</f>
        <v>2000</v>
      </c>
    </row>
    <row r="27" spans="1:10">
      <c r="A27" s="97"/>
      <c r="B27" s="111" t="s">
        <v>79</v>
      </c>
      <c r="C27" s="19"/>
      <c r="D27" s="19"/>
      <c r="E27" s="19"/>
      <c r="F27" s="19"/>
      <c r="G27" s="19"/>
      <c r="H27" s="110"/>
      <c r="I27" s="102">
        <v>2000</v>
      </c>
      <c r="J27" s="137"/>
    </row>
    <row r="28" spans="1:10" hidden="1">
      <c r="A28" s="97"/>
      <c r="B28" s="111"/>
      <c r="C28" s="19"/>
      <c r="D28" s="19"/>
      <c r="E28" s="19"/>
      <c r="F28" s="19"/>
      <c r="G28" s="19"/>
      <c r="H28" s="110"/>
      <c r="I28" s="102"/>
      <c r="J28" s="137"/>
    </row>
    <row r="29" spans="1:10">
      <c r="A29" s="97">
        <v>2215</v>
      </c>
      <c r="B29" s="17" t="s">
        <v>9</v>
      </c>
      <c r="C29" s="18"/>
      <c r="D29" s="18"/>
      <c r="E29" s="18"/>
      <c r="F29" s="18"/>
      <c r="G29" s="18"/>
      <c r="H29" s="109"/>
      <c r="I29" s="103"/>
      <c r="J29" s="137">
        <f>I30+I31+I32</f>
        <v>22000</v>
      </c>
    </row>
    <row r="30" spans="1:10">
      <c r="A30" s="89"/>
      <c r="B30" s="112" t="s">
        <v>80</v>
      </c>
      <c r="C30" s="19"/>
      <c r="D30" s="19"/>
      <c r="E30" s="19"/>
      <c r="F30" s="19"/>
      <c r="G30" s="19"/>
      <c r="H30" s="110"/>
      <c r="I30" s="102">
        <v>10000</v>
      </c>
      <c r="J30" s="138"/>
    </row>
    <row r="31" spans="1:10">
      <c r="A31" s="89"/>
      <c r="B31" s="112" t="s">
        <v>81</v>
      </c>
      <c r="C31" s="19"/>
      <c r="D31" s="19"/>
      <c r="E31" s="19"/>
      <c r="F31" s="19"/>
      <c r="G31" s="19"/>
      <c r="H31" s="110"/>
      <c r="I31" s="102">
        <v>10000</v>
      </c>
      <c r="J31" s="138"/>
    </row>
    <row r="32" spans="1:10">
      <c r="A32" s="98"/>
      <c r="B32" s="166" t="s">
        <v>71</v>
      </c>
      <c r="C32" s="167"/>
      <c r="D32" s="167"/>
      <c r="E32" s="20"/>
      <c r="F32" s="20"/>
      <c r="G32" s="20"/>
      <c r="H32" s="113"/>
      <c r="I32" s="104">
        <v>2000</v>
      </c>
      <c r="J32" s="139"/>
    </row>
    <row r="33" spans="1:10" s="91" customFormat="1" ht="13.8">
      <c r="A33" s="99">
        <v>2222</v>
      </c>
      <c r="B33" s="21" t="s">
        <v>48</v>
      </c>
      <c r="C33" s="22"/>
      <c r="D33" s="22"/>
      <c r="E33" s="22"/>
      <c r="F33" s="22"/>
      <c r="G33" s="22"/>
      <c r="H33" s="114"/>
      <c r="I33" s="101"/>
      <c r="J33" s="136">
        <f>I34+I35</f>
        <v>1000</v>
      </c>
    </row>
    <row r="34" spans="1:10">
      <c r="A34" s="97"/>
      <c r="B34" s="111" t="s">
        <v>10</v>
      </c>
      <c r="C34" s="19"/>
      <c r="D34" s="19"/>
      <c r="E34" s="19"/>
      <c r="F34" s="19"/>
      <c r="G34" s="19"/>
      <c r="H34" s="110"/>
      <c r="I34" s="102">
        <v>1000</v>
      </c>
      <c r="J34" s="137"/>
    </row>
    <row r="35" spans="1:10" hidden="1">
      <c r="A35" s="89"/>
      <c r="B35" s="115" t="s">
        <v>52</v>
      </c>
      <c r="C35" s="20"/>
      <c r="D35" s="20"/>
      <c r="E35" s="20"/>
      <c r="F35" s="20"/>
      <c r="G35" s="20"/>
      <c r="H35" s="113"/>
      <c r="I35" s="102"/>
      <c r="J35" s="138"/>
    </row>
    <row r="36" spans="1:10">
      <c r="A36" s="68"/>
      <c r="B36" s="69" t="s">
        <v>11</v>
      </c>
      <c r="C36" s="68"/>
      <c r="D36" s="70">
        <v>1</v>
      </c>
      <c r="E36" s="69" t="s">
        <v>12</v>
      </c>
      <c r="F36" s="68"/>
      <c r="G36" s="68"/>
      <c r="H36" s="68"/>
      <c r="I36" s="80"/>
      <c r="J36" s="140">
        <f>J13+J18+J19+J26+J29+J33+J24</f>
        <v>28600</v>
      </c>
    </row>
    <row r="37" spans="1:10">
      <c r="A37" s="71"/>
      <c r="B37" s="168" t="s">
        <v>13</v>
      </c>
      <c r="C37" s="169"/>
      <c r="D37" s="72">
        <v>4</v>
      </c>
      <c r="E37" s="73" t="s">
        <v>14</v>
      </c>
      <c r="F37" s="71"/>
      <c r="G37" s="71"/>
      <c r="H37" s="71"/>
      <c r="I37" s="81"/>
      <c r="J37" s="141">
        <f>J36*D37</f>
        <v>114400</v>
      </c>
    </row>
    <row r="38" spans="1:10">
      <c r="A38" s="170" t="s">
        <v>15</v>
      </c>
      <c r="B38" s="171"/>
      <c r="C38" s="171"/>
      <c r="D38" s="171"/>
      <c r="E38" s="171"/>
      <c r="F38" s="171"/>
      <c r="G38" s="171"/>
      <c r="H38" s="171"/>
      <c r="I38" s="171"/>
      <c r="J38" s="172"/>
    </row>
    <row r="39" spans="1:10" hidden="1">
      <c r="A39" s="34"/>
      <c r="B39" s="36"/>
      <c r="C39" s="36"/>
      <c r="D39" s="36"/>
      <c r="E39" s="36"/>
      <c r="F39" s="13"/>
      <c r="G39" s="13"/>
      <c r="H39" s="13"/>
      <c r="I39" s="74"/>
      <c r="J39" s="142"/>
    </row>
    <row r="40" spans="1:10" hidden="1">
      <c r="A40" s="15"/>
      <c r="B40" s="164"/>
      <c r="C40" s="173"/>
      <c r="D40" s="173"/>
      <c r="E40" s="173"/>
      <c r="F40" s="30"/>
      <c r="G40" s="30"/>
      <c r="H40" s="30"/>
      <c r="I40" s="75"/>
      <c r="J40" s="143"/>
    </row>
    <row r="41" spans="1:10" hidden="1">
      <c r="A41" s="15"/>
      <c r="B41" s="174"/>
      <c r="C41" s="174"/>
      <c r="D41" s="174"/>
      <c r="E41" s="174"/>
      <c r="F41" s="174"/>
      <c r="G41" s="174"/>
      <c r="H41" s="30"/>
      <c r="I41" s="75"/>
      <c r="J41" s="143"/>
    </row>
    <row r="42" spans="1:10" hidden="1">
      <c r="A42" s="15"/>
      <c r="B42" s="164"/>
      <c r="C42" s="164"/>
      <c r="D42" s="164"/>
      <c r="E42" s="164"/>
      <c r="F42" s="164"/>
      <c r="G42" s="164"/>
      <c r="H42" s="164"/>
      <c r="I42" s="75"/>
      <c r="J42" s="143"/>
    </row>
    <row r="43" spans="1:10" hidden="1">
      <c r="A43" s="35"/>
      <c r="B43" s="14"/>
      <c r="C43" s="14"/>
      <c r="D43" s="14"/>
      <c r="E43" s="14"/>
      <c r="F43" s="14"/>
      <c r="G43" s="14"/>
      <c r="H43" s="14"/>
      <c r="I43" s="76"/>
      <c r="J43" s="144"/>
    </row>
    <row r="44" spans="1:10">
      <c r="A44" s="21">
        <v>2211</v>
      </c>
      <c r="B44" s="22" t="s">
        <v>16</v>
      </c>
      <c r="C44" s="22"/>
      <c r="D44" s="22"/>
      <c r="E44" s="23"/>
      <c r="F44" s="23"/>
      <c r="G44" s="23"/>
      <c r="H44" s="23"/>
      <c r="I44" s="75"/>
      <c r="J44" s="144">
        <f>I45+I47+I48</f>
        <v>6600</v>
      </c>
    </row>
    <row r="45" spans="1:10">
      <c r="A45" s="35"/>
      <c r="B45" s="31" t="s">
        <v>85</v>
      </c>
      <c r="C45" s="31"/>
      <c r="D45" s="31"/>
      <c r="E45" s="31"/>
      <c r="F45" s="23"/>
      <c r="G45" s="23"/>
      <c r="H45" s="23"/>
      <c r="I45" s="75">
        <v>1200</v>
      </c>
      <c r="J45" s="145"/>
    </row>
    <row r="46" spans="1:10" hidden="1">
      <c r="A46" s="35"/>
      <c r="B46" s="31"/>
      <c r="C46" s="31"/>
      <c r="D46" s="31"/>
      <c r="E46" s="31"/>
      <c r="F46" s="23"/>
      <c r="G46" s="23"/>
      <c r="H46" s="23"/>
      <c r="I46" s="75"/>
      <c r="J46" s="145"/>
    </row>
    <row r="47" spans="1:10">
      <c r="A47" s="35"/>
      <c r="B47" s="31" t="s">
        <v>17</v>
      </c>
      <c r="C47" s="31" t="s">
        <v>86</v>
      </c>
      <c r="D47" s="31"/>
      <c r="E47" s="31"/>
      <c r="F47" s="23"/>
      <c r="G47" s="23"/>
      <c r="H47" s="23"/>
      <c r="I47" s="75">
        <v>3000</v>
      </c>
      <c r="J47" s="145"/>
    </row>
    <row r="48" spans="1:10">
      <c r="A48" s="35"/>
      <c r="B48" s="24" t="s">
        <v>72</v>
      </c>
      <c r="C48" s="23"/>
      <c r="D48" s="23"/>
      <c r="E48" s="23"/>
      <c r="F48" s="23"/>
      <c r="G48" s="23"/>
      <c r="H48" s="23"/>
      <c r="I48" s="75">
        <v>2400</v>
      </c>
      <c r="J48" s="144"/>
    </row>
    <row r="49" spans="1:10">
      <c r="A49" s="21">
        <v>2212</v>
      </c>
      <c r="B49" s="22" t="s">
        <v>60</v>
      </c>
      <c r="C49" s="22"/>
      <c r="D49" s="22"/>
      <c r="E49" s="22"/>
      <c r="F49" s="22"/>
      <c r="G49" s="22"/>
      <c r="H49" s="22"/>
      <c r="I49" s="77"/>
      <c r="J49" s="144">
        <f>I50</f>
        <v>4000</v>
      </c>
    </row>
    <row r="50" spans="1:10">
      <c r="A50" s="37"/>
      <c r="B50" s="31" t="s">
        <v>76</v>
      </c>
      <c r="C50" s="23"/>
      <c r="D50" s="23"/>
      <c r="E50" s="23"/>
      <c r="F50" s="23"/>
      <c r="G50" s="23"/>
      <c r="H50" s="23"/>
      <c r="I50" s="75">
        <v>4000</v>
      </c>
      <c r="J50" s="145"/>
    </row>
    <row r="51" spans="1:10" hidden="1">
      <c r="A51" s="21">
        <v>2213</v>
      </c>
      <c r="B51" s="67" t="s">
        <v>18</v>
      </c>
      <c r="C51" s="22"/>
      <c r="D51" s="22"/>
      <c r="E51" s="22"/>
      <c r="F51" s="22"/>
      <c r="G51" s="22"/>
      <c r="H51" s="22"/>
      <c r="I51" s="77"/>
      <c r="J51" s="144">
        <f>I52</f>
        <v>0</v>
      </c>
    </row>
    <row r="52" spans="1:10" hidden="1">
      <c r="A52" s="37"/>
      <c r="B52" s="31" t="s">
        <v>7</v>
      </c>
      <c r="C52" s="23"/>
      <c r="D52" s="23"/>
      <c r="E52" s="23"/>
      <c r="F52" s="23"/>
      <c r="G52" s="23"/>
      <c r="H52" s="23"/>
      <c r="I52" s="75"/>
      <c r="J52" s="145"/>
    </row>
    <row r="53" spans="1:10" s="131" customFormat="1" hidden="1">
      <c r="A53" s="21">
        <v>2213</v>
      </c>
      <c r="B53" s="17" t="s">
        <v>6</v>
      </c>
      <c r="C53" s="18"/>
      <c r="D53" s="18"/>
      <c r="E53" s="22"/>
      <c r="F53" s="22"/>
      <c r="G53" s="22"/>
      <c r="H53" s="22"/>
      <c r="I53" s="77"/>
      <c r="J53" s="144">
        <f>I54+I55</f>
        <v>0</v>
      </c>
    </row>
    <row r="54" spans="1:10" hidden="1">
      <c r="A54" s="37"/>
      <c r="B54" s="32" t="s">
        <v>7</v>
      </c>
      <c r="C54" s="19"/>
      <c r="D54" s="19"/>
      <c r="E54" s="23"/>
      <c r="F54" s="23"/>
      <c r="G54" s="23"/>
      <c r="H54" s="23"/>
      <c r="I54" s="75"/>
      <c r="J54" s="145"/>
    </row>
    <row r="55" spans="1:10" hidden="1">
      <c r="A55" s="37"/>
      <c r="B55" s="163" t="s">
        <v>70</v>
      </c>
      <c r="C55" s="19"/>
      <c r="D55" s="19"/>
      <c r="E55" s="23"/>
      <c r="F55" s="23"/>
      <c r="G55" s="23"/>
      <c r="H55" s="23"/>
      <c r="I55" s="75"/>
      <c r="J55" s="145"/>
    </row>
    <row r="56" spans="1:10" hidden="1">
      <c r="A56" s="21">
        <v>2214</v>
      </c>
      <c r="B56" s="22" t="s">
        <v>19</v>
      </c>
      <c r="C56" s="22"/>
      <c r="D56" s="22"/>
      <c r="E56" s="22"/>
      <c r="F56" s="22"/>
      <c r="G56" s="22"/>
      <c r="H56" s="23"/>
      <c r="I56" s="77"/>
      <c r="J56" s="144">
        <f>I57</f>
        <v>0</v>
      </c>
    </row>
    <row r="57" spans="1:10" hidden="1">
      <c r="A57" s="21"/>
      <c r="B57" s="24" t="s">
        <v>47</v>
      </c>
      <c r="C57" s="23"/>
      <c r="D57" s="23"/>
      <c r="E57" s="23"/>
      <c r="F57" s="23"/>
      <c r="G57" s="23"/>
      <c r="H57" s="23"/>
      <c r="I57" s="75"/>
      <c r="J57" s="144"/>
    </row>
    <row r="58" spans="1:10" hidden="1">
      <c r="A58" s="21"/>
      <c r="B58" s="24" t="s">
        <v>68</v>
      </c>
      <c r="C58" s="23"/>
      <c r="D58" s="23"/>
      <c r="E58" s="23"/>
      <c r="F58" s="23"/>
      <c r="G58" s="23"/>
      <c r="H58" s="23"/>
      <c r="I58" s="75"/>
      <c r="J58" s="144"/>
    </row>
    <row r="59" spans="1:10" hidden="1">
      <c r="A59" s="37"/>
      <c r="B59" s="163" t="s">
        <v>69</v>
      </c>
      <c r="C59" s="19"/>
      <c r="D59" s="19"/>
      <c r="E59" s="23"/>
      <c r="F59" s="23"/>
      <c r="G59" s="23"/>
      <c r="H59" s="23"/>
      <c r="I59" s="75"/>
      <c r="J59" s="145"/>
    </row>
    <row r="60" spans="1:10">
      <c r="A60" s="21">
        <v>2215</v>
      </c>
      <c r="B60" s="22" t="s">
        <v>49</v>
      </c>
      <c r="C60" s="22"/>
      <c r="D60" s="22"/>
      <c r="E60" s="22"/>
      <c r="F60" s="22"/>
      <c r="G60" s="22"/>
      <c r="H60" s="22"/>
      <c r="I60" s="77"/>
      <c r="J60" s="144">
        <f>I62+I63+I64+I66+I67+I68+I61+I71</f>
        <v>39000</v>
      </c>
    </row>
    <row r="61" spans="1:10">
      <c r="A61" s="37"/>
      <c r="B61" s="31" t="s">
        <v>57</v>
      </c>
      <c r="C61" s="23"/>
      <c r="D61" s="23"/>
      <c r="E61" s="23"/>
      <c r="F61" s="23"/>
      <c r="G61" s="23"/>
      <c r="H61" s="23"/>
      <c r="I61" s="75">
        <v>10000</v>
      </c>
      <c r="J61" s="145"/>
    </row>
    <row r="62" spans="1:10">
      <c r="A62" s="37"/>
      <c r="B62" s="31" t="s">
        <v>73</v>
      </c>
      <c r="C62" s="23"/>
      <c r="D62" s="23"/>
      <c r="E62" s="23"/>
      <c r="F62" s="23"/>
      <c r="G62" s="23"/>
      <c r="H62" s="23"/>
      <c r="I62" s="75">
        <f>12*500*2</f>
        <v>12000</v>
      </c>
      <c r="J62" s="145"/>
    </row>
    <row r="63" spans="1:10">
      <c r="A63" s="37"/>
      <c r="B63" s="31" t="s">
        <v>74</v>
      </c>
      <c r="C63" s="23"/>
      <c r="D63" s="23"/>
      <c r="E63" s="23"/>
      <c r="F63" s="23"/>
      <c r="G63" s="23"/>
      <c r="H63" s="23"/>
      <c r="I63" s="75">
        <f>15*500*2</f>
        <v>15000</v>
      </c>
      <c r="J63" s="145"/>
    </row>
    <row r="64" spans="1:10">
      <c r="A64" s="37"/>
      <c r="B64" s="31" t="s">
        <v>21</v>
      </c>
      <c r="C64" s="23"/>
      <c r="D64" s="23"/>
      <c r="E64" s="23"/>
      <c r="F64" s="23"/>
      <c r="G64" s="23"/>
      <c r="H64" s="23"/>
      <c r="I64" s="75">
        <v>2000</v>
      </c>
      <c r="J64" s="145"/>
    </row>
    <row r="65" spans="1:10" hidden="1">
      <c r="A65" s="37"/>
      <c r="B65" s="31" t="s">
        <v>53</v>
      </c>
      <c r="C65" s="23"/>
      <c r="D65" s="23"/>
      <c r="E65" s="23"/>
      <c r="F65" s="23"/>
      <c r="G65" s="23"/>
      <c r="H65" s="23"/>
      <c r="I65" s="75"/>
      <c r="J65" s="145"/>
    </row>
    <row r="66" spans="1:10" hidden="1">
      <c r="A66" s="37"/>
      <c r="B66" s="31" t="s">
        <v>54</v>
      </c>
      <c r="C66" s="23"/>
      <c r="D66" s="23"/>
      <c r="E66" s="23"/>
      <c r="F66" s="23"/>
      <c r="G66" s="23"/>
      <c r="H66" s="23"/>
      <c r="I66" s="75"/>
      <c r="J66" s="145"/>
    </row>
    <row r="67" spans="1:10" hidden="1">
      <c r="A67" s="37"/>
      <c r="B67" s="31" t="s">
        <v>55</v>
      </c>
      <c r="C67" s="23"/>
      <c r="D67" s="23"/>
      <c r="E67" s="23"/>
      <c r="F67" s="23"/>
      <c r="G67" s="23"/>
      <c r="H67" s="23"/>
      <c r="I67" s="75"/>
      <c r="J67" s="145"/>
    </row>
    <row r="68" spans="1:10" hidden="1">
      <c r="A68" s="37"/>
      <c r="B68" s="31" t="s">
        <v>56</v>
      </c>
      <c r="C68" s="23"/>
      <c r="D68" s="23"/>
      <c r="E68" s="23"/>
      <c r="F68" s="23"/>
      <c r="G68" s="23"/>
      <c r="H68" s="23"/>
      <c r="I68" s="75"/>
      <c r="J68" s="145"/>
    </row>
    <row r="69" spans="1:10" hidden="1">
      <c r="A69" s="37"/>
      <c r="B69" s="31"/>
      <c r="C69" s="23"/>
      <c r="D69" s="23"/>
      <c r="E69" s="23"/>
      <c r="F69" s="23"/>
      <c r="G69" s="23"/>
      <c r="H69" s="23"/>
      <c r="I69" s="75"/>
      <c r="J69" s="145"/>
    </row>
    <row r="70" spans="1:10" s="91" customFormat="1" ht="13.8" hidden="1">
      <c r="A70" s="21"/>
      <c r="B70" s="22"/>
      <c r="C70" s="22"/>
      <c r="D70" s="22"/>
      <c r="E70" s="22"/>
      <c r="F70" s="22"/>
      <c r="G70" s="22"/>
      <c r="H70" s="22"/>
      <c r="I70" s="79"/>
      <c r="J70" s="144"/>
    </row>
    <row r="71" spans="1:10" hidden="1">
      <c r="A71" s="37"/>
      <c r="B71" s="31" t="s">
        <v>61</v>
      </c>
      <c r="C71" s="23"/>
      <c r="D71" s="23"/>
      <c r="E71" s="23"/>
      <c r="F71" s="23"/>
      <c r="G71" s="23"/>
      <c r="H71" s="23"/>
      <c r="I71" s="75"/>
      <c r="J71" s="145"/>
    </row>
    <row r="72" spans="1:10" hidden="1">
      <c r="A72" s="21">
        <v>2222</v>
      </c>
      <c r="B72" s="24" t="s">
        <v>48</v>
      </c>
      <c r="C72" s="23"/>
      <c r="D72" s="23"/>
      <c r="E72" s="23"/>
      <c r="F72" s="23"/>
      <c r="G72" s="23"/>
      <c r="H72" s="23"/>
      <c r="I72" s="75"/>
      <c r="J72" s="144">
        <f>I73+I76+I77+I78+I79</f>
        <v>0</v>
      </c>
    </row>
    <row r="73" spans="1:10" hidden="1">
      <c r="A73" s="21"/>
      <c r="B73" s="24" t="s">
        <v>10</v>
      </c>
      <c r="C73" s="23"/>
      <c r="D73" s="23"/>
      <c r="E73" s="23"/>
      <c r="F73" s="23"/>
      <c r="G73" s="23"/>
      <c r="H73" s="23"/>
      <c r="I73" s="75"/>
      <c r="J73" s="144"/>
    </row>
    <row r="74" spans="1:10" hidden="1">
      <c r="A74" s="21"/>
      <c r="B74" s="24" t="s">
        <v>50</v>
      </c>
      <c r="C74" s="23"/>
      <c r="D74" s="23"/>
      <c r="E74" s="23"/>
      <c r="F74" s="23"/>
      <c r="G74" s="23"/>
      <c r="H74" s="23"/>
      <c r="I74" s="75"/>
      <c r="J74" s="144"/>
    </row>
    <row r="75" spans="1:10" hidden="1">
      <c r="A75" s="37"/>
      <c r="B75" s="31" t="s">
        <v>43</v>
      </c>
      <c r="C75" s="23"/>
      <c r="D75" s="23"/>
      <c r="E75" s="23"/>
      <c r="F75" s="23"/>
      <c r="G75" s="23"/>
      <c r="H75" s="23"/>
      <c r="I75" s="75"/>
      <c r="J75" s="145"/>
    </row>
    <row r="76" spans="1:10" hidden="1">
      <c r="A76" s="37"/>
      <c r="B76" s="31" t="s">
        <v>59</v>
      </c>
      <c r="C76" s="23"/>
      <c r="D76" s="23"/>
      <c r="E76" s="23" t="s">
        <v>77</v>
      </c>
      <c r="F76" s="23"/>
      <c r="G76" s="23"/>
      <c r="H76" s="23"/>
      <c r="I76" s="75"/>
      <c r="J76" s="145"/>
    </row>
    <row r="77" spans="1:10" hidden="1">
      <c r="A77" s="37"/>
      <c r="B77" s="31" t="s">
        <v>58</v>
      </c>
      <c r="C77" s="23"/>
      <c r="D77" s="23"/>
      <c r="E77" s="23" t="s">
        <v>78</v>
      </c>
      <c r="F77" s="23"/>
      <c r="G77" s="23"/>
      <c r="H77" s="23"/>
      <c r="I77" s="78"/>
      <c r="J77" s="145"/>
    </row>
    <row r="78" spans="1:10" hidden="1">
      <c r="A78" s="37"/>
      <c r="B78" s="31" t="s">
        <v>20</v>
      </c>
      <c r="C78" s="23" t="s">
        <v>82</v>
      </c>
      <c r="D78" s="23"/>
      <c r="E78" s="23"/>
      <c r="F78" s="23"/>
      <c r="G78" s="23"/>
      <c r="H78" s="23"/>
      <c r="I78" s="75"/>
      <c r="J78" s="145"/>
    </row>
    <row r="79" spans="1:10" hidden="1">
      <c r="A79" s="25"/>
      <c r="B79" s="150"/>
      <c r="C79" s="151" t="s">
        <v>83</v>
      </c>
      <c r="D79" s="152"/>
      <c r="E79" s="153"/>
      <c r="F79" s="151"/>
      <c r="G79" s="151"/>
      <c r="H79" s="151"/>
      <c r="I79" s="154"/>
      <c r="J79" s="155"/>
    </row>
    <row r="80" spans="1:10">
      <c r="A80" s="25"/>
      <c r="B80" s="26" t="s">
        <v>22</v>
      </c>
      <c r="C80" s="27"/>
      <c r="D80" s="28"/>
      <c r="E80" s="29" t="s">
        <v>23</v>
      </c>
      <c r="F80" s="27"/>
      <c r="G80" s="27"/>
      <c r="H80" s="27"/>
      <c r="I80" s="27"/>
      <c r="J80" s="146">
        <f>J39+J43+J44+J49+J56+J60+J72+J53</f>
        <v>49600</v>
      </c>
    </row>
    <row r="81" spans="1:10">
      <c r="A81" s="156"/>
      <c r="B81" s="157" t="s">
        <v>24</v>
      </c>
      <c r="C81" s="158"/>
      <c r="D81" s="158"/>
      <c r="E81" s="158"/>
      <c r="F81" s="158"/>
      <c r="G81" s="158"/>
      <c r="H81" s="158"/>
      <c r="I81" s="158"/>
      <c r="J81" s="159">
        <f>J37+J80</f>
        <v>164000</v>
      </c>
    </row>
    <row r="82" spans="1:10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>
      <c r="A83" s="1"/>
      <c r="B83" s="1" t="s">
        <v>63</v>
      </c>
      <c r="C83" s="1"/>
      <c r="D83" s="1"/>
      <c r="E83" s="1"/>
      <c r="F83" s="1"/>
      <c r="G83" s="1"/>
      <c r="H83" s="1"/>
      <c r="I83" s="1"/>
      <c r="J83" s="1"/>
    </row>
    <row r="84" spans="1:10">
      <c r="B84" t="s">
        <v>64</v>
      </c>
      <c r="I84" t="s">
        <v>65</v>
      </c>
    </row>
  </sheetData>
  <mergeCells count="15">
    <mergeCell ref="C17:D17"/>
    <mergeCell ref="A12:J12"/>
    <mergeCell ref="G4:J4"/>
    <mergeCell ref="G5:I5"/>
    <mergeCell ref="A8:J8"/>
    <mergeCell ref="A9:J9"/>
    <mergeCell ref="A11:J11"/>
    <mergeCell ref="B14:F14"/>
    <mergeCell ref="B15:F15"/>
    <mergeCell ref="B16:F16"/>
    <mergeCell ref="B32:D32"/>
    <mergeCell ref="B37:C37"/>
    <mergeCell ref="A38:J38"/>
    <mergeCell ref="C40:E40"/>
    <mergeCell ref="B41:G41"/>
  </mergeCells>
  <pageMargins left="0.39370078740157483" right="0.35433070866141736" top="0.31496062992125984" bottom="0.27559055118110237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J35"/>
  <sheetViews>
    <sheetView tabSelected="1" workbookViewId="0">
      <selection activeCell="L13" sqref="L13"/>
    </sheetView>
  </sheetViews>
  <sheetFormatPr defaultRowHeight="14.4"/>
  <cols>
    <col min="2" max="2" width="28.88671875" customWidth="1"/>
    <col min="3" max="3" width="13.6640625" bestFit="1" customWidth="1"/>
    <col min="4" max="5" width="8.88671875" customWidth="1"/>
    <col min="6" max="6" width="12.5546875" customWidth="1"/>
    <col min="7" max="7" width="12.88671875" customWidth="1"/>
    <col min="8" max="10" width="9.109375" hidden="1" customWidth="1"/>
  </cols>
  <sheetData>
    <row r="1" spans="1:10">
      <c r="A1" s="2"/>
      <c r="B1" s="7"/>
      <c r="C1" s="7"/>
      <c r="D1" s="10"/>
      <c r="E1" s="10" t="s">
        <v>62</v>
      </c>
      <c r="F1" s="8"/>
      <c r="G1" s="7"/>
      <c r="H1" s="7"/>
    </row>
    <row r="2" spans="1:10">
      <c r="A2" s="7"/>
      <c r="B2" s="7"/>
      <c r="C2" s="7"/>
      <c r="D2" s="162"/>
      <c r="E2" s="162" t="s">
        <v>0</v>
      </c>
      <c r="F2" s="11"/>
      <c r="G2" s="7"/>
      <c r="H2" s="7"/>
    </row>
    <row r="3" spans="1:10">
      <c r="A3" s="7"/>
      <c r="B3" s="7"/>
      <c r="C3" s="7"/>
      <c r="D3" s="162"/>
      <c r="E3" s="162" t="s">
        <v>1</v>
      </c>
      <c r="F3" s="11"/>
      <c r="G3" s="9"/>
      <c r="H3" s="7"/>
    </row>
    <row r="4" spans="1:10">
      <c r="A4" s="7"/>
      <c r="B4" s="7"/>
      <c r="C4" s="7"/>
      <c r="D4" s="33"/>
      <c r="E4" s="187" t="s">
        <v>2</v>
      </c>
      <c r="F4" s="187"/>
      <c r="G4" s="187"/>
      <c r="H4" s="187"/>
    </row>
    <row r="5" spans="1:10">
      <c r="A5" s="38"/>
      <c r="B5" s="38"/>
      <c r="C5" s="38"/>
      <c r="D5" s="33"/>
      <c r="E5" s="179" t="s">
        <v>91</v>
      </c>
      <c r="F5" s="179"/>
      <c r="G5" s="179"/>
      <c r="H5" s="1"/>
    </row>
    <row r="6" spans="1:10">
      <c r="A6" s="38"/>
      <c r="B6" s="38"/>
      <c r="C6" s="38"/>
      <c r="D6" s="38"/>
      <c r="E6" s="38"/>
      <c r="F6" s="38"/>
      <c r="G6" s="38"/>
      <c r="H6" s="7"/>
    </row>
    <row r="7" spans="1:10">
      <c r="A7" s="188" t="s">
        <v>44</v>
      </c>
      <c r="B7" s="188"/>
      <c r="C7" s="188"/>
      <c r="D7" s="188"/>
      <c r="E7" s="188"/>
      <c r="F7" s="188"/>
      <c r="G7" s="188"/>
      <c r="H7" s="188"/>
      <c r="I7" s="188"/>
      <c r="J7" s="188"/>
    </row>
    <row r="8" spans="1:10" ht="15.6">
      <c r="A8" s="189" t="s">
        <v>88</v>
      </c>
      <c r="B8" s="189"/>
      <c r="C8" s="189"/>
      <c r="D8" s="189"/>
      <c r="E8" s="189"/>
      <c r="F8" s="189"/>
      <c r="G8" s="189"/>
      <c r="H8" s="189"/>
      <c r="I8" s="189"/>
      <c r="J8" s="189"/>
    </row>
    <row r="9" spans="1:10" ht="15.6">
      <c r="A9" s="90" t="s">
        <v>84</v>
      </c>
      <c r="B9" s="90"/>
      <c r="C9" s="90"/>
      <c r="D9" s="90"/>
      <c r="E9" s="90"/>
      <c r="F9" s="90"/>
      <c r="G9" s="90"/>
      <c r="H9" s="90"/>
      <c r="I9" s="90"/>
      <c r="J9" s="90"/>
    </row>
    <row r="10" spans="1:10">
      <c r="A10" s="38"/>
      <c r="B10" s="149"/>
      <c r="C10" s="149"/>
      <c r="D10" s="149"/>
      <c r="E10" s="149"/>
      <c r="F10" s="149"/>
      <c r="G10" s="149"/>
      <c r="H10" s="7"/>
    </row>
    <row r="11" spans="1:10">
      <c r="A11" s="38"/>
      <c r="B11" s="190"/>
      <c r="C11" s="190"/>
      <c r="D11" s="190"/>
      <c r="E11" s="190"/>
      <c r="F11" s="190"/>
      <c r="G11" s="190"/>
      <c r="H11" s="7"/>
    </row>
    <row r="12" spans="1:10">
      <c r="A12" s="38"/>
      <c r="B12" s="149"/>
      <c r="C12" s="149"/>
      <c r="D12" s="149"/>
      <c r="E12" s="149"/>
      <c r="F12" s="149"/>
      <c r="G12" s="149"/>
      <c r="H12" s="7"/>
    </row>
    <row r="13" spans="1:10">
      <c r="A13" s="38"/>
      <c r="B13" s="39" t="s">
        <v>25</v>
      </c>
      <c r="C13" s="40" t="s">
        <v>26</v>
      </c>
      <c r="D13" s="41"/>
      <c r="E13" s="38"/>
      <c r="F13" s="38"/>
      <c r="G13" s="42"/>
      <c r="H13" s="7"/>
    </row>
    <row r="14" spans="1:10">
      <c r="A14" s="38"/>
      <c r="B14" s="39" t="s">
        <v>27</v>
      </c>
      <c r="C14" s="43"/>
      <c r="D14" s="44"/>
      <c r="E14" s="38"/>
      <c r="F14" s="38"/>
      <c r="G14" s="42"/>
      <c r="H14" s="7"/>
    </row>
    <row r="15" spans="1:10">
      <c r="A15" s="38"/>
      <c r="B15" s="39">
        <v>0</v>
      </c>
      <c r="C15" s="45"/>
      <c r="D15" s="46"/>
      <c r="E15" s="38"/>
      <c r="F15" s="38" t="s">
        <v>46</v>
      </c>
      <c r="G15" s="42"/>
      <c r="H15" s="7"/>
    </row>
    <row r="16" spans="1:10">
      <c r="A16" s="38"/>
      <c r="B16" s="39" t="s">
        <v>28</v>
      </c>
      <c r="C16" s="191" t="s">
        <v>87</v>
      </c>
      <c r="D16" s="191"/>
      <c r="E16" s="191"/>
      <c r="F16" s="38"/>
      <c r="G16" s="47"/>
      <c r="H16" s="7"/>
    </row>
    <row r="17" spans="1:8" ht="15" thickBot="1">
      <c r="A17" s="38"/>
      <c r="B17" s="39"/>
      <c r="C17" s="48"/>
      <c r="D17" s="44"/>
      <c r="E17" s="38"/>
      <c r="F17" s="38"/>
      <c r="G17" s="47"/>
      <c r="H17" s="7"/>
    </row>
    <row r="18" spans="1:8">
      <c r="A18" s="127"/>
      <c r="B18" s="119"/>
      <c r="C18" s="49"/>
      <c r="D18" s="50"/>
      <c r="E18" s="51"/>
      <c r="F18" s="51"/>
      <c r="G18" s="52"/>
      <c r="H18" s="7"/>
    </row>
    <row r="19" spans="1:8">
      <c r="A19" s="128" t="s">
        <v>29</v>
      </c>
      <c r="B19" s="120"/>
      <c r="C19" s="53"/>
      <c r="D19" s="54"/>
      <c r="E19" s="55"/>
      <c r="F19" s="55"/>
      <c r="G19" s="56"/>
      <c r="H19" s="7"/>
    </row>
    <row r="20" spans="1:8">
      <c r="A20" s="128" t="s">
        <v>30</v>
      </c>
      <c r="B20" s="120" t="s">
        <v>31</v>
      </c>
      <c r="C20" s="57" t="s">
        <v>32</v>
      </c>
      <c r="D20" s="58"/>
      <c r="E20" s="186" t="s">
        <v>33</v>
      </c>
      <c r="F20" s="186"/>
      <c r="G20" s="59"/>
      <c r="H20" s="7"/>
    </row>
    <row r="21" spans="1:8">
      <c r="A21" s="128" t="s">
        <v>34</v>
      </c>
      <c r="B21" s="120"/>
      <c r="C21" s="57" t="s">
        <v>75</v>
      </c>
      <c r="D21" s="60" t="s">
        <v>35</v>
      </c>
      <c r="E21" s="60" t="s">
        <v>36</v>
      </c>
      <c r="F21" s="60" t="s">
        <v>37</v>
      </c>
      <c r="G21" s="61" t="s">
        <v>38</v>
      </c>
      <c r="H21" s="7"/>
    </row>
    <row r="22" spans="1:8">
      <c r="A22" s="129"/>
      <c r="B22" s="121"/>
      <c r="C22" s="62"/>
      <c r="D22" s="62"/>
      <c r="E22" s="62"/>
      <c r="F22" s="62"/>
      <c r="G22" s="63"/>
      <c r="H22" s="7"/>
    </row>
    <row r="23" spans="1:8" hidden="1">
      <c r="A23" s="133">
        <v>2111</v>
      </c>
      <c r="B23" s="122" t="s">
        <v>39</v>
      </c>
      <c r="C23" s="82">
        <f>F23</f>
        <v>0</v>
      </c>
      <c r="D23" s="116"/>
      <c r="E23" s="83"/>
      <c r="F23" s="84"/>
      <c r="G23" s="83"/>
      <c r="H23" s="7"/>
    </row>
    <row r="24" spans="1:8" hidden="1">
      <c r="A24" s="133">
        <v>2121</v>
      </c>
      <c r="B24" s="122" t="s">
        <v>40</v>
      </c>
      <c r="C24" s="82">
        <f t="shared" ref="C24:C30" si="0">F24</f>
        <v>0</v>
      </c>
      <c r="D24" s="117"/>
      <c r="E24" s="85"/>
      <c r="F24" s="86"/>
      <c r="G24" s="85"/>
      <c r="H24" s="7"/>
    </row>
    <row r="25" spans="1:8">
      <c r="A25" s="133">
        <v>2211</v>
      </c>
      <c r="B25" s="123" t="s">
        <v>41</v>
      </c>
      <c r="C25" s="82">
        <f t="shared" si="0"/>
        <v>6600</v>
      </c>
      <c r="D25" s="117"/>
      <c r="E25" s="85"/>
      <c r="F25" s="86">
        <f>Токтогул!J44</f>
        <v>6600</v>
      </c>
      <c r="G25" s="85"/>
      <c r="H25" s="7"/>
    </row>
    <row r="26" spans="1:8">
      <c r="A26" s="133">
        <v>2212</v>
      </c>
      <c r="B26" s="123" t="s">
        <v>51</v>
      </c>
      <c r="C26" s="82">
        <f t="shared" si="0"/>
        <v>10400</v>
      </c>
      <c r="D26" s="117"/>
      <c r="E26" s="85"/>
      <c r="F26" s="86">
        <f>Токтогул!J19*Токтогул!D37+Токтогул!J49</f>
        <v>10400</v>
      </c>
      <c r="G26" s="85"/>
      <c r="H26" s="7"/>
    </row>
    <row r="27" spans="1:8">
      <c r="A27" s="133">
        <v>2213</v>
      </c>
      <c r="B27" s="123" t="s">
        <v>6</v>
      </c>
      <c r="C27" s="82">
        <f t="shared" si="0"/>
        <v>8000</v>
      </c>
      <c r="D27" s="117"/>
      <c r="E27" s="85"/>
      <c r="F27" s="117">
        <f>Токтогул!J24*Токтогул!D37+Токтогул!J53</f>
        <v>8000</v>
      </c>
      <c r="G27" s="85"/>
      <c r="H27" s="7"/>
    </row>
    <row r="28" spans="1:8">
      <c r="A28" s="133">
        <v>2214</v>
      </c>
      <c r="B28" s="123" t="s">
        <v>42</v>
      </c>
      <c r="C28" s="82">
        <f t="shared" si="0"/>
        <v>8000</v>
      </c>
      <c r="D28" s="117"/>
      <c r="E28" s="85"/>
      <c r="F28" s="86">
        <f>Токтогул!J26*Токтогул!D37+Токтогул!J56</f>
        <v>8000</v>
      </c>
      <c r="G28" s="85"/>
      <c r="H28" s="7"/>
    </row>
    <row r="29" spans="1:8">
      <c r="A29" s="133">
        <v>2215</v>
      </c>
      <c r="B29" s="124" t="s">
        <v>49</v>
      </c>
      <c r="C29" s="82">
        <f t="shared" si="0"/>
        <v>127000</v>
      </c>
      <c r="D29" s="117"/>
      <c r="E29" s="85"/>
      <c r="F29" s="86">
        <f>Токтогул!J29*Токтогул!D37+Токтогул!J60</f>
        <v>127000</v>
      </c>
      <c r="G29" s="85"/>
      <c r="H29" s="7"/>
    </row>
    <row r="30" spans="1:8" ht="27.6">
      <c r="A30" s="134">
        <v>2222</v>
      </c>
      <c r="B30" s="125" t="s">
        <v>48</v>
      </c>
      <c r="C30" s="82">
        <f t="shared" si="0"/>
        <v>4000</v>
      </c>
      <c r="D30" s="118"/>
      <c r="E30" s="92"/>
      <c r="F30" s="93">
        <f>Токтогул!J33*Токтогул!D37+Токтогул!J72</f>
        <v>4000</v>
      </c>
      <c r="G30" s="92"/>
      <c r="H30" s="7"/>
    </row>
    <row r="31" spans="1:8" ht="15" thickBot="1">
      <c r="A31" s="130"/>
      <c r="B31" s="126" t="s">
        <v>45</v>
      </c>
      <c r="C31" s="87">
        <f>SUM(C23:C30)</f>
        <v>164000</v>
      </c>
      <c r="D31" s="88"/>
      <c r="E31" s="88"/>
      <c r="F31" s="132">
        <f>SUM(F23:F30)</f>
        <v>164000</v>
      </c>
      <c r="G31" s="88"/>
      <c r="H31" s="7"/>
    </row>
    <row r="32" spans="1:8">
      <c r="A32" s="64"/>
      <c r="B32" s="64"/>
      <c r="C32" s="65"/>
      <c r="D32" s="66"/>
      <c r="E32" s="66"/>
      <c r="F32" s="66"/>
      <c r="G32" s="66"/>
      <c r="H32" s="7"/>
    </row>
    <row r="33" spans="1:10">
      <c r="A33" s="64"/>
      <c r="B33" s="64"/>
      <c r="C33" s="65"/>
      <c r="D33" s="66"/>
      <c r="E33" s="66"/>
      <c r="F33" s="66"/>
      <c r="G33" s="66"/>
      <c r="H33" s="7"/>
    </row>
    <row r="34" spans="1:10">
      <c r="A34" s="1"/>
      <c r="B34" s="1" t="s">
        <v>63</v>
      </c>
      <c r="C34" s="1"/>
      <c r="D34" s="1"/>
      <c r="E34" s="1"/>
      <c r="F34" s="1"/>
      <c r="G34" s="1"/>
      <c r="H34" s="1"/>
      <c r="I34" s="1"/>
      <c r="J34" s="1"/>
    </row>
    <row r="35" spans="1:10">
      <c r="B35" t="s">
        <v>64</v>
      </c>
      <c r="F35" t="s">
        <v>65</v>
      </c>
      <c r="I35" t="s">
        <v>65</v>
      </c>
    </row>
  </sheetData>
  <mergeCells count="7">
    <mergeCell ref="E20:F20"/>
    <mergeCell ref="E4:H4"/>
    <mergeCell ref="E5:G5"/>
    <mergeCell ref="A7:J7"/>
    <mergeCell ref="A8:J8"/>
    <mergeCell ref="B11:G11"/>
    <mergeCell ref="C16:E16"/>
  </mergeCells>
  <pageMargins left="0.34" right="0.3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Токтогул</vt:lpstr>
      <vt:lpstr>СВ Токтогул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2017-07-21T05:54:47Z</cp:lastPrinted>
  <dcterms:created xsi:type="dcterms:W3CDTF">2012-04-11T03:51:06Z</dcterms:created>
  <dcterms:modified xsi:type="dcterms:W3CDTF">2017-07-21T13:13:17Z</dcterms:modified>
</cp:coreProperties>
</file>